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Como usar" sheetId="1" state="visible" r:id="rId1"/>
    <sheet name="Fluxo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dd/mm/yyyy"/>
    <numFmt numFmtId="166" formatCode="R$ #,##0;[Red]-R$ #,##0;&quot;-&quot;"/>
    <numFmt numFmtId="167" formatCode="dd/mm"/>
  </numFmts>
  <fonts count="11">
    <font>
      <name val="Calibri"/>
      <family val="2"/>
      <color theme="1"/>
      <sz val="11"/>
      <scheme val="minor"/>
    </font>
    <font>
      <name val="Arial"/>
      <b val="1"/>
      <color rgb="00FFFFFF"/>
      <sz val="16"/>
    </font>
    <font>
      <name val="Arial"/>
      <color rgb="00D1D1D1"/>
      <sz val="9"/>
    </font>
    <font>
      <name val="Arial"/>
      <b val="1"/>
      <color rgb="000C0C0C"/>
      <sz val="12"/>
    </font>
    <font>
      <name val="Arial"/>
      <b val="1"/>
      <color rgb="000C0C0C"/>
      <sz val="10"/>
    </font>
    <font>
      <name val="Arial"/>
      <color rgb="000C0C0C"/>
      <sz val="10"/>
    </font>
    <font>
      <name val="Arial"/>
      <color rgb="000000FF"/>
      <sz val="10"/>
    </font>
    <font>
      <name val="Arial"/>
      <i val="1"/>
      <color rgb="00555555"/>
      <sz val="9"/>
    </font>
    <font>
      <name val="Arial"/>
      <b val="1"/>
      <color rgb="008C0D0D"/>
      <sz val="10"/>
      <u val="single"/>
    </font>
    <font>
      <name val="Arial"/>
      <color rgb="000C0C0C"/>
      <sz val="10"/>
      <u val="single"/>
    </font>
    <font>
      <name val="Arial"/>
      <b val="1"/>
      <color rgb="00FFFFFF"/>
      <sz val="10"/>
    </font>
  </fonts>
  <fills count="6">
    <fill>
      <patternFill/>
    </fill>
    <fill>
      <patternFill patternType="gray125"/>
    </fill>
    <fill>
      <patternFill patternType="solid">
        <fgColor rgb="000C0C0C"/>
      </patternFill>
    </fill>
    <fill>
      <patternFill patternType="solid">
        <fgColor rgb="00FFF6D5"/>
      </patternFill>
    </fill>
    <fill>
      <patternFill patternType="solid">
        <fgColor rgb="00F5F5F5"/>
      </patternFill>
    </fill>
    <fill>
      <patternFill patternType="solid">
        <fgColor rgb="002B2B2B"/>
      </patternFill>
    </fill>
  </fills>
  <borders count="2">
    <border>
      <left/>
      <right/>
      <top/>
      <bottom/>
      <diagonal/>
    </border>
    <border>
      <left style="thin">
        <color rgb="00D1D1D1"/>
      </left>
      <right style="thin">
        <color rgb="00D1D1D1"/>
      </right>
      <top style="thin">
        <color rgb="00D1D1D1"/>
      </top>
      <bottom style="thin">
        <color rgb="00D1D1D1"/>
      </bottom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2" borderId="0" pivotButton="0" quotePrefix="0" xfId="0"/>
    <xf numFmtId="0" fontId="0" fillId="2" borderId="0" pivotButton="0" quotePrefix="0" xfId="0"/>
    <xf numFmtId="0" fontId="2" fillId="2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applyAlignment="1" pivotButton="0" quotePrefix="0" xfId="0">
      <alignment vertical="top" wrapText="1"/>
    </xf>
    <xf numFmtId="0" fontId="6" fillId="3" borderId="1" applyAlignment="1" pivotButton="0" quotePrefix="0" xfId="0">
      <alignment vertical="top" wrapText="1"/>
    </xf>
    <xf numFmtId="0" fontId="5" fillId="0" borderId="0" pivotButton="0" quotePrefix="0" xfId="0"/>
    <xf numFmtId="0" fontId="5" fillId="4" borderId="1" applyAlignment="1" pivotButton="0" quotePrefix="0" xfId="0">
      <alignment vertical="top"/>
    </xf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165" fontId="6" fillId="3" borderId="1" applyAlignment="1" pivotButton="0" quotePrefix="0" xfId="0">
      <alignment vertical="top" wrapText="1"/>
    </xf>
    <xf numFmtId="166" fontId="6" fillId="3" borderId="1" applyAlignment="1" pivotButton="0" quotePrefix="0" xfId="0">
      <alignment vertical="top" wrapText="1"/>
    </xf>
    <xf numFmtId="0" fontId="10" fillId="5" borderId="1" applyAlignment="1" pivotButton="0" quotePrefix="0" xfId="0">
      <alignment horizontal="center" vertical="center" wrapText="1"/>
    </xf>
    <xf numFmtId="167" fontId="5" fillId="4" borderId="1" applyAlignment="1" pivotButton="0" quotePrefix="0" xfId="0">
      <alignment vertical="top"/>
    </xf>
    <xf numFmtId="0" fontId="5" fillId="0" borderId="1" pivotButton="0" quotePrefix="0" xfId="0"/>
    <xf numFmtId="166" fontId="5" fillId="4" borderId="1" applyAlignment="1" pivotButton="0" quotePrefix="0" xfId="0">
      <alignment vertical="top"/>
    </xf>
    <xf numFmtId="166" fontId="4" fillId="4" borderId="1" applyAlignment="1" pivotButton="0" quotePrefix="0" xfId="0">
      <alignment vertical="top"/>
    </xf>
    <xf numFmtId="0" fontId="4" fillId="4" borderId="1" applyAlignment="1" pivotButton="0" quotePrefix="0" xfId="0">
      <alignment vertical="top"/>
    </xf>
    <xf numFmtId="1" fontId="4" fillId="4" borderId="1" applyAlignment="1" pivotButton="0" quotePrefix="0" xfId="0">
      <alignment vertical="top"/>
    </xf>
  </cellXfs>
  <cellStyles count="1">
    <cellStyle name="Normal" xfId="0" builtinId="0" hidden="0"/>
  </cellStyles>
  <dxfs count="1">
    <dxf>
      <font>
        <name val="Arial"/>
        <b val="1"/>
        <color rgb="00FFFFFF"/>
      </font>
      <fill>
        <patternFill patternType="solid">
          <fgColor rgb="008C0D0D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charts/chart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Saldo final por semana</a:t>
            </a:r>
          </a:p>
        </rich>
      </tx>
    </title>
    <plotArea>
      <lineChart>
        <grouping val="standard"/>
        <ser>
          <idx val="0"/>
          <order val="0"/>
          <spPr>
            <a:ln>
              <a:solidFill>
                <a:srgbClr val="0C0C0C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'Fluxo'!$B$8:$N$8</f>
            </numRef>
          </cat>
          <val>
            <numRef>
              <f>'Fluxo'!$B$32:$N$32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image" Target="/xl/media/image1.png" Id="rId1" /></Relationships>
</file>

<file path=xl/drawings/_rels/drawing2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image" Target="/xl/media/image2.png" Id="rId2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oneCellAnchor>
    <from>
      <col>5</col>
      <colOff>0</colOff>
      <row>0</row>
      <rowOff>0</rowOff>
    </from>
    <ext cx="1657350" cy="285750"/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oneCellAnchor>
</wsDr>
</file>

<file path=xl/drawings/drawing2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3</col>
      <colOff>0</colOff>
      <row>34</row>
      <rowOff>0</rowOff>
    </from>
    <ext cx="7920000" cy="252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13</col>
      <colOff>0</colOff>
      <row>0</row>
      <rowOff>0</rowOff>
    </from>
    <ext cx="1657350" cy="285750"/>
    <pic>
      <nvPicPr>
        <cNvPr id="2" name="Image 2" descr="Picture"/>
        <cNvPicPr/>
      </nvPicPr>
      <blipFill>
        <a:blip cstate="print" r:embed="rId2"/>
        <a:stretch>
          <a:fillRect/>
        </a:stretch>
      </blipFill>
      <spPr>
        <a:prstGeom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rajaconsultoria.com.br/raio-x-teste.html" TargetMode="External" Id="rId1" /><Relationship Type="http://schemas.openxmlformats.org/officeDocument/2006/relationships/hyperlink" Target="https://rajaconsultoria.com.br/diagnostico-maturidade.html" TargetMode="External" Id="rId2" /><Relationship Type="http://schemas.openxmlformats.org/officeDocument/2006/relationships/hyperlink" Target="https://rajaconsultoria.com.br/ferramentas.html" TargetMode="External" Id="rId3" /><Relationship Type="http://schemas.openxmlformats.org/officeDocument/2006/relationships/hyperlink" Target="https://wa.me/5541999157732" TargetMode="External" Id="rId4" /><Relationship Type="http://schemas.openxmlformats.org/officeDocument/2006/relationships/hyperlink" Target="mailto:rhaunn@rajaconsultoria.com.br" TargetMode="External" Id="rId5" /><Relationship Type="http://schemas.openxmlformats.org/officeDocument/2006/relationships/hyperlink" Target="https://rajaconsultoria.com.br" TargetMode="External" Id="rId6" /><Relationship Type="http://schemas.openxmlformats.org/officeDocument/2006/relationships/hyperlink" Target="https://www.instagram.com/rajaconsultoria/" TargetMode="External" Id="rId7" /><Relationship Type="http://schemas.openxmlformats.org/officeDocument/2006/relationships/drawing" Target="/xl/drawings/drawing1.xml" Id="rId8" 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26"/>
  <sheetViews>
    <sheetView showGridLines="0" workbookViewId="0">
      <selection activeCell="A1" sqref="A1"/>
    </sheetView>
  </sheetViews>
  <sheetFormatPr baseColWidth="8" defaultRowHeight="15"/>
  <cols>
    <col width="22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</cols>
  <sheetData>
    <row r="1" ht="28" customHeight="1">
      <c r="A1" s="1" t="inlineStr">
        <is>
          <t>Fluxo de Caixa Projetado de 13 Semanas</t>
        </is>
      </c>
      <c r="B1" s="2" t="n"/>
      <c r="C1" s="2" t="n"/>
      <c r="D1" s="2" t="n"/>
      <c r="E1" s="2" t="n"/>
      <c r="F1" s="2" t="n"/>
      <c r="G1" s="2" t="n"/>
      <c r="H1" s="2" t="n"/>
    </row>
    <row r="2" ht="18" customHeight="1">
      <c r="A2" s="3" t="inlineStr">
        <is>
          <t>Raja Consultoria Estratégica · modelo gratuito · rajaconsultoria.com.br</t>
        </is>
      </c>
      <c r="B2" s="2" t="n"/>
      <c r="C2" s="2" t="n"/>
      <c r="D2" s="2" t="n"/>
      <c r="E2" s="2" t="n"/>
      <c r="F2" s="2" t="n"/>
      <c r="G2" s="2" t="n"/>
      <c r="H2" s="2" t="n"/>
    </row>
    <row r="4">
      <c r="A4" s="4" t="inlineStr">
        <is>
          <t>Como usar</t>
        </is>
      </c>
    </row>
    <row r="5" ht="32" customHeight="1">
      <c r="A5" s="5" t="inlineStr">
        <is>
          <t>1.</t>
        </is>
      </c>
      <c r="B5" s="6" t="inlineStr">
        <is>
          <t>Informe a segunda-feira da primeira semana, o saldo em conta hoje e o saldo mínimo que você aceita ter (sugestão: 1 mês de custo fixo).</t>
        </is>
      </c>
    </row>
    <row r="6" ht="32" customHeight="1">
      <c r="A6" s="5" t="inlineStr">
        <is>
          <t>2.</t>
        </is>
      </c>
      <c r="B6" s="6" t="inlineStr">
        <is>
          <t>Preencha entradas e saídas previstas de cada semana. Use a data em que o dinheiro entra ou sai da conta, não a data da venda.</t>
        </is>
      </c>
    </row>
    <row r="7" ht="32" customHeight="1">
      <c r="A7" s="5" t="inlineStr">
        <is>
          <t>3.</t>
        </is>
      </c>
      <c r="B7" s="6" t="inlineStr">
        <is>
          <t>A linha Saldo final mostra o caixa de cada semana. A linha Alerta avisa quando fica abaixo do mínimo ou negativo.</t>
        </is>
      </c>
    </row>
    <row r="8" ht="32" customHeight="1">
      <c r="A8" s="5" t="inlineStr">
        <is>
          <t>4.</t>
        </is>
      </c>
      <c r="B8" s="6" t="inlineStr">
        <is>
          <t>Toda segunda-feira: troque a previsão da semana passada pelo realizado e acrescente uma semana nova no fim.</t>
        </is>
      </c>
    </row>
    <row r="9" ht="18" customHeight="1">
      <c r="A9" s="5" t="inlineStr">
        <is>
          <t>5.</t>
        </is>
      </c>
      <c r="B9" s="6" t="inlineStr">
        <is>
          <t>Os valores preenchidos são exemplo de uma empresa de R$ 65 mil/mês. Substitua pelos seus.</t>
        </is>
      </c>
    </row>
    <row r="11">
      <c r="A11" s="4" t="inlineStr">
        <is>
          <t>Legenda</t>
        </is>
      </c>
    </row>
    <row r="12">
      <c r="A12" s="7" t="inlineStr">
        <is>
          <t>Texto azul em fundo amarelo</t>
        </is>
      </c>
      <c r="B12" s="8" t="inlineStr">
        <is>
          <t>Célula para você preencher. As linhas já preenchidas são exemplo: apague ou substitua.</t>
        </is>
      </c>
    </row>
    <row r="13">
      <c r="A13" s="9" t="inlineStr">
        <is>
          <t>Fundo cinza</t>
        </is>
      </c>
      <c r="B13" s="8" t="inlineStr">
        <is>
          <t>Fórmula. Não precisa mexer: calcula sozinho.</t>
        </is>
      </c>
    </row>
    <row r="15">
      <c r="A15" s="10" t="inlineStr">
        <is>
          <t>13 semanas = um trimestre. É o horizonte em que ainda dá tempo de agir: antecipar recebível, renegociar ou segurar uma compra.</t>
        </is>
      </c>
    </row>
    <row r="17">
      <c r="A17" s="4" t="inlineStr">
        <is>
          <t>Próximo passo</t>
        </is>
      </c>
    </row>
    <row r="18">
      <c r="A18" s="11" t="inlineStr">
        <is>
          <t>Raio-X gratuito</t>
        </is>
      </c>
      <c r="B18" s="8" t="inlineStr">
        <is>
          <t>Seis pilares, 30 perguntas, 12 minutos. Você sai com um Score de 0 a 60 e o gargalo da empresa.</t>
        </is>
      </c>
    </row>
    <row r="19">
      <c r="A19" s="11" t="inlineStr">
        <is>
          <t>Diagnóstico de Maturidade</t>
        </is>
      </c>
      <c r="B19" s="8" t="inlineStr">
        <is>
          <t>6 áreas, 42 perguntas. Relatório com o nível de maturidade e as 3 prioridades.</t>
        </is>
      </c>
    </row>
    <row r="20">
      <c r="A20" s="11" t="inlineStr">
        <is>
          <t>Mais ferramentas</t>
        </is>
      </c>
      <c r="B20" s="8" t="inlineStr">
        <is>
          <t>Calculadoras, testes e as outras planilhas gratuitas.</t>
        </is>
      </c>
    </row>
    <row r="22">
      <c r="A22" s="4" t="inlineStr">
        <is>
          <t>Fale com a Raja</t>
        </is>
      </c>
    </row>
    <row r="23">
      <c r="A23" s="5" t="inlineStr">
        <is>
          <t>WhatsApp</t>
        </is>
      </c>
      <c r="B23" s="12" t="inlineStr">
        <is>
          <t>(41) 99915-7732</t>
        </is>
      </c>
    </row>
    <row r="24">
      <c r="A24" s="5" t="inlineStr">
        <is>
          <t>E-mail</t>
        </is>
      </c>
      <c r="B24" s="12" t="inlineStr">
        <is>
          <t>rhaunn@rajaconsultoria.com.br</t>
        </is>
      </c>
    </row>
    <row r="25">
      <c r="A25" s="5" t="inlineStr">
        <is>
          <t>Site</t>
        </is>
      </c>
      <c r="B25" s="12" t="inlineStr">
        <is>
          <t>rajaconsultoria.com.br</t>
        </is>
      </c>
    </row>
    <row r="26">
      <c r="A26" s="5" t="inlineStr">
        <is>
          <t>Instagram</t>
        </is>
      </c>
      <c r="B26" s="12" t="inlineStr">
        <is>
          <t>@rajaconsultoria</t>
        </is>
      </c>
    </row>
  </sheetData>
  <mergeCells count="15">
    <mergeCell ref="B8:H8"/>
    <mergeCell ref="B26:H26"/>
    <mergeCell ref="B9:H9"/>
    <mergeCell ref="B13:H13"/>
    <mergeCell ref="A15:H15"/>
    <mergeCell ref="B18:H18"/>
    <mergeCell ref="B19:H19"/>
    <mergeCell ref="B12:H12"/>
    <mergeCell ref="B6:H6"/>
    <mergeCell ref="B24:H24"/>
    <mergeCell ref="B7:H7"/>
    <mergeCell ref="B25:H25"/>
    <mergeCell ref="B5:H5"/>
    <mergeCell ref="B20:H20"/>
    <mergeCell ref="B23:H23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B23" r:id="rId4"/>
    <hyperlink xmlns:r="http://schemas.openxmlformats.org/officeDocument/2006/relationships" ref="B24" r:id="rId5"/>
    <hyperlink xmlns:r="http://schemas.openxmlformats.org/officeDocument/2006/relationships" ref="B25" r:id="rId6"/>
    <hyperlink xmlns:r="http://schemas.openxmlformats.org/officeDocument/2006/relationships" ref="B26" r:id="rId7"/>
  </hyperlinks>
  <pageMargins left="0.75" right="0.75" top="1" bottom="1" header="0.5" footer="0.5"/>
  <pageSetup orientation="landscape" paperSize="9" fitToHeight="0" fitToWidth="1"/>
  <drawing xmlns:r="http://schemas.openxmlformats.org/officeDocument/2006/relationships" r:id="rId8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P37"/>
  <sheetViews>
    <sheetView showGridLines="0" workbookViewId="0">
      <pane xSplit="1" ySplit="9" topLeftCell="B10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8" customWidth="1" min="1" max="1"/>
    <col width="11.5" customWidth="1" min="2" max="2"/>
    <col width="11.5" customWidth="1" min="3" max="3"/>
    <col width="11.5" customWidth="1" min="4" max="4"/>
    <col width="11.5" customWidth="1" min="5" max="5"/>
    <col width="11.5" customWidth="1" min="6" max="6"/>
    <col width="11.5" customWidth="1" min="7" max="7"/>
    <col width="11.5" customWidth="1" min="8" max="8"/>
    <col width="11.5" customWidth="1" min="9" max="9"/>
    <col width="11.5" customWidth="1" min="10" max="10"/>
    <col width="11.5" customWidth="1" min="11" max="11"/>
    <col width="11.5" customWidth="1" min="12" max="12"/>
    <col width="11.5" customWidth="1" min="13" max="13"/>
    <col width="11.5" customWidth="1" min="14" max="14"/>
    <col width="13" customWidth="1" min="15" max="15"/>
  </cols>
  <sheetData>
    <row r="1" ht="28" customHeight="1">
      <c r="A1" s="1" t="inlineStr">
        <is>
          <t>Fluxo de Caixa · 13 Semanas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</row>
    <row r="2" ht="18" customHeight="1">
      <c r="A2" s="3" t="inlineStr">
        <is>
          <t>Raja Consultoria Estratégica · previsto, atualizado toda segunda · rajaconsultoria.com.br</t>
        </is>
      </c>
      <c r="B2" s="2" t="n"/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  <c r="M2" s="2" t="n"/>
      <c r="N2" s="2" t="n"/>
      <c r="O2" s="2" t="n"/>
      <c r="P2" s="2" t="n"/>
    </row>
    <row r="4">
      <c r="A4" s="5" t="inlineStr">
        <is>
          <t>Segunda-feira da semana 1</t>
        </is>
      </c>
      <c r="B4" s="13" t="n">
        <v>46292</v>
      </c>
    </row>
    <row r="5">
      <c r="A5" s="5" t="inlineStr">
        <is>
          <t>Saldo em conta hoje</t>
        </is>
      </c>
      <c r="B5" s="14" t="n">
        <v>42000</v>
      </c>
    </row>
    <row r="6">
      <c r="A6" s="5" t="inlineStr">
        <is>
          <t>Saldo mínimo aceitável</t>
        </is>
      </c>
      <c r="B6" s="14" t="n">
        <v>38000</v>
      </c>
    </row>
    <row r="8" ht="30" customHeight="1">
      <c r="A8" s="15" t="inlineStr"/>
      <c r="B8" s="15" t="inlineStr">
        <is>
          <t>Sem 1</t>
        </is>
      </c>
      <c r="C8" s="15" t="inlineStr">
        <is>
          <t>Sem 2</t>
        </is>
      </c>
      <c r="D8" s="15" t="inlineStr">
        <is>
          <t>Sem 3</t>
        </is>
      </c>
      <c r="E8" s="15" t="inlineStr">
        <is>
          <t>Sem 4</t>
        </is>
      </c>
      <c r="F8" s="15" t="inlineStr">
        <is>
          <t>Sem 5</t>
        </is>
      </c>
      <c r="G8" s="15" t="inlineStr">
        <is>
          <t>Sem 6</t>
        </is>
      </c>
      <c r="H8" s="15" t="inlineStr">
        <is>
          <t>Sem 7</t>
        </is>
      </c>
      <c r="I8" s="15" t="inlineStr">
        <is>
          <t>Sem 8</t>
        </is>
      </c>
      <c r="J8" s="15" t="inlineStr">
        <is>
          <t>Sem 9</t>
        </is>
      </c>
      <c r="K8" s="15" t="inlineStr">
        <is>
          <t>Sem 10</t>
        </is>
      </c>
      <c r="L8" s="15" t="inlineStr">
        <is>
          <t>Sem 11</t>
        </is>
      </c>
      <c r="M8" s="15" t="inlineStr">
        <is>
          <t>Sem 12</t>
        </is>
      </c>
      <c r="N8" s="15" t="inlineStr">
        <is>
          <t>Sem 13</t>
        </is>
      </c>
      <c r="O8" s="15" t="inlineStr">
        <is>
          <t>Total</t>
        </is>
      </c>
    </row>
    <row r="9">
      <c r="A9" s="10" t="inlineStr">
        <is>
          <t>Início da semana</t>
        </is>
      </c>
      <c r="B9" s="16">
        <f>$B$4</f>
        <v/>
      </c>
      <c r="C9" s="16">
        <f>B9+7</f>
        <v/>
      </c>
      <c r="D9" s="16">
        <f>C9+7</f>
        <v/>
      </c>
      <c r="E9" s="16">
        <f>D9+7</f>
        <v/>
      </c>
      <c r="F9" s="16">
        <f>E9+7</f>
        <v/>
      </c>
      <c r="G9" s="16">
        <f>F9+7</f>
        <v/>
      </c>
      <c r="H9" s="16">
        <f>G9+7</f>
        <v/>
      </c>
      <c r="I9" s="16">
        <f>H9+7</f>
        <v/>
      </c>
      <c r="J9" s="16">
        <f>I9+7</f>
        <v/>
      </c>
      <c r="K9" s="16">
        <f>J9+7</f>
        <v/>
      </c>
      <c r="L9" s="16">
        <f>K9+7</f>
        <v/>
      </c>
      <c r="M9" s="16">
        <f>L9+7</f>
        <v/>
      </c>
      <c r="N9" s="16">
        <f>M9+7</f>
        <v/>
      </c>
    </row>
    <row r="10">
      <c r="A10" s="4" t="inlineStr">
        <is>
          <t>ENTRADAS</t>
        </is>
      </c>
    </row>
    <row r="11">
      <c r="A11" s="17" t="inlineStr">
        <is>
          <t>Recebimentos de vendas já feitas</t>
        </is>
      </c>
      <c r="B11" s="14" t="n">
        <v>16000</v>
      </c>
      <c r="C11" s="14" t="n">
        <v>15000</v>
      </c>
      <c r="D11" s="14" t="n">
        <v>17500</v>
      </c>
      <c r="E11" s="14" t="n">
        <v>14000</v>
      </c>
      <c r="F11" s="14" t="n">
        <v>16000</v>
      </c>
      <c r="G11" s="14" t="n">
        <v>15500</v>
      </c>
      <c r="H11" s="14" t="n">
        <v>15000</v>
      </c>
      <c r="I11" s="14" t="n">
        <v>16500</v>
      </c>
      <c r="J11" s="14" t="n">
        <v>14500</v>
      </c>
      <c r="K11" s="14" t="n">
        <v>15000</v>
      </c>
      <c r="L11" s="14" t="n">
        <v>16000</v>
      </c>
      <c r="M11" s="14" t="n">
        <v>15500</v>
      </c>
      <c r="N11" s="14" t="n">
        <v>15000</v>
      </c>
      <c r="O11" s="18">
        <f>SUM(B11:N11)</f>
        <v/>
      </c>
    </row>
    <row r="12">
      <c r="A12" s="17" t="inlineStr">
        <is>
          <t>Novas vendas previstas</t>
        </is>
      </c>
      <c r="B12" s="14" t="n">
        <v>0</v>
      </c>
      <c r="C12" s="14" t="n">
        <v>0</v>
      </c>
      <c r="D12" s="14" t="n">
        <v>1500</v>
      </c>
      <c r="E12" s="14" t="n">
        <v>2000</v>
      </c>
      <c r="F12" s="14" t="n">
        <v>2500</v>
      </c>
      <c r="G12" s="14" t="n">
        <v>2500</v>
      </c>
      <c r="H12" s="14" t="n">
        <v>3000</v>
      </c>
      <c r="I12" s="14" t="n">
        <v>3000</v>
      </c>
      <c r="J12" s="14" t="n">
        <v>3000</v>
      </c>
      <c r="K12" s="14" t="n">
        <v>3500</v>
      </c>
      <c r="L12" s="14" t="n">
        <v>3500</v>
      </c>
      <c r="M12" s="14" t="n">
        <v>3500</v>
      </c>
      <c r="N12" s="14" t="n">
        <v>4000</v>
      </c>
      <c r="O12" s="18">
        <f>SUM(B12:N12)</f>
        <v/>
      </c>
    </row>
    <row r="13">
      <c r="A13" s="17" t="inlineStr">
        <is>
          <t>Empréstimos e aportes</t>
        </is>
      </c>
      <c r="B13" s="14" t="n">
        <v>0</v>
      </c>
      <c r="C13" s="14" t="n">
        <v>0</v>
      </c>
      <c r="D13" s="14" t="n">
        <v>0</v>
      </c>
      <c r="E13" s="14" t="n">
        <v>0</v>
      </c>
      <c r="F13" s="14" t="n">
        <v>0</v>
      </c>
      <c r="G13" s="14" t="n">
        <v>0</v>
      </c>
      <c r="H13" s="14" t="n">
        <v>0</v>
      </c>
      <c r="I13" s="14" t="n">
        <v>0</v>
      </c>
      <c r="J13" s="14" t="n">
        <v>0</v>
      </c>
      <c r="K13" s="14" t="n">
        <v>0</v>
      </c>
      <c r="L13" s="14" t="n">
        <v>0</v>
      </c>
      <c r="M13" s="14" t="n">
        <v>0</v>
      </c>
      <c r="N13" s="14" t="n">
        <v>0</v>
      </c>
      <c r="O13" s="18">
        <f>SUM(B13:N13)</f>
        <v/>
      </c>
    </row>
    <row r="14">
      <c r="A14" s="17" t="inlineStr">
        <is>
          <t>Outras entradas</t>
        </is>
      </c>
      <c r="B14" s="14" t="n">
        <v>0</v>
      </c>
      <c r="C14" s="14" t="n">
        <v>0</v>
      </c>
      <c r="D14" s="14" t="n">
        <v>0</v>
      </c>
      <c r="E14" s="14" t="n">
        <v>0</v>
      </c>
      <c r="F14" s="14" t="n">
        <v>0</v>
      </c>
      <c r="G14" s="14" t="n">
        <v>0</v>
      </c>
      <c r="H14" s="14" t="n">
        <v>0</v>
      </c>
      <c r="I14" s="14" t="n">
        <v>0</v>
      </c>
      <c r="J14" s="14" t="n">
        <v>0</v>
      </c>
      <c r="K14" s="14" t="n">
        <v>0</v>
      </c>
      <c r="L14" s="14" t="n">
        <v>0</v>
      </c>
      <c r="M14" s="14" t="n">
        <v>0</v>
      </c>
      <c r="N14" s="14" t="n">
        <v>0</v>
      </c>
      <c r="O14" s="18">
        <f>SUM(B14:N14)</f>
        <v/>
      </c>
    </row>
    <row r="15">
      <c r="A15" s="5" t="inlineStr">
        <is>
          <t>Total de entradas</t>
        </is>
      </c>
      <c r="B15" s="19">
        <f>SUM(B11:B14)</f>
        <v/>
      </c>
      <c r="C15" s="19">
        <f>SUM(C11:C14)</f>
        <v/>
      </c>
      <c r="D15" s="19">
        <f>SUM(D11:D14)</f>
        <v/>
      </c>
      <c r="E15" s="19">
        <f>SUM(E11:E14)</f>
        <v/>
      </c>
      <c r="F15" s="19">
        <f>SUM(F11:F14)</f>
        <v/>
      </c>
      <c r="G15" s="19">
        <f>SUM(G11:G14)</f>
        <v/>
      </c>
      <c r="H15" s="19">
        <f>SUM(H11:H14)</f>
        <v/>
      </c>
      <c r="I15" s="19">
        <f>SUM(I11:I14)</f>
        <v/>
      </c>
      <c r="J15" s="19">
        <f>SUM(J11:J14)</f>
        <v/>
      </c>
      <c r="K15" s="19">
        <f>SUM(K11:K14)</f>
        <v/>
      </c>
      <c r="L15" s="19">
        <f>SUM(L11:L14)</f>
        <v/>
      </c>
      <c r="M15" s="19">
        <f>SUM(M11:M14)</f>
        <v/>
      </c>
      <c r="N15" s="19">
        <f>SUM(N11:N14)</f>
        <v/>
      </c>
      <c r="O15" s="19">
        <f>SUM(O11:O14)</f>
        <v/>
      </c>
    </row>
    <row r="17">
      <c r="A17" s="4" t="inlineStr">
        <is>
          <t>SAÍDAS</t>
        </is>
      </c>
    </row>
    <row r="18">
      <c r="A18" s="17" t="inlineStr">
        <is>
          <t>Fornecedores</t>
        </is>
      </c>
      <c r="B18" s="14" t="n">
        <v>5000</v>
      </c>
      <c r="C18" s="14" t="n">
        <v>7500</v>
      </c>
      <c r="D18" s="14" t="n">
        <v>4500</v>
      </c>
      <c r="E18" s="14" t="n">
        <v>6000</v>
      </c>
      <c r="F18" s="14" t="n">
        <v>5000</v>
      </c>
      <c r="G18" s="14" t="n">
        <v>7500</v>
      </c>
      <c r="H18" s="14" t="n">
        <v>4500</v>
      </c>
      <c r="I18" s="14" t="n">
        <v>6000</v>
      </c>
      <c r="J18" s="14" t="n">
        <v>5000</v>
      </c>
      <c r="K18" s="14" t="n">
        <v>7500</v>
      </c>
      <c r="L18" s="14" t="n">
        <v>4500</v>
      </c>
      <c r="M18" s="14" t="n">
        <v>6000</v>
      </c>
      <c r="N18" s="14" t="n">
        <v>5000</v>
      </c>
      <c r="O18" s="18">
        <f>SUM(B18:N18)</f>
        <v/>
      </c>
    </row>
    <row r="19">
      <c r="A19" s="17" t="inlineStr">
        <is>
          <t>Folha e encargos</t>
        </is>
      </c>
      <c r="B19" s="14" t="n">
        <v>0</v>
      </c>
      <c r="C19" s="14" t="n">
        <v>0</v>
      </c>
      <c r="D19" s="14" t="n">
        <v>0</v>
      </c>
      <c r="E19" s="14" t="n">
        <v>21000</v>
      </c>
      <c r="F19" s="14" t="n">
        <v>0</v>
      </c>
      <c r="G19" s="14" t="n">
        <v>0</v>
      </c>
      <c r="H19" s="14" t="n">
        <v>0</v>
      </c>
      <c r="I19" s="14" t="n">
        <v>21000</v>
      </c>
      <c r="J19" s="14" t="n">
        <v>0</v>
      </c>
      <c r="K19" s="14" t="n">
        <v>0</v>
      </c>
      <c r="L19" s="14" t="n">
        <v>0</v>
      </c>
      <c r="M19" s="14" t="n">
        <v>21000</v>
      </c>
      <c r="N19" s="14" t="n">
        <v>0</v>
      </c>
      <c r="O19" s="18">
        <f>SUM(B19:N19)</f>
        <v/>
      </c>
    </row>
    <row r="20">
      <c r="A20" s="17" t="inlineStr">
        <is>
          <t>Pró-labore</t>
        </is>
      </c>
      <c r="B20" s="14" t="n">
        <v>0</v>
      </c>
      <c r="C20" s="14" t="n">
        <v>0</v>
      </c>
      <c r="D20" s="14" t="n">
        <v>0</v>
      </c>
      <c r="E20" s="14" t="n">
        <v>9000</v>
      </c>
      <c r="F20" s="14" t="n">
        <v>0</v>
      </c>
      <c r="G20" s="14" t="n">
        <v>0</v>
      </c>
      <c r="H20" s="14" t="n">
        <v>0</v>
      </c>
      <c r="I20" s="14" t="n">
        <v>9000</v>
      </c>
      <c r="J20" s="14" t="n">
        <v>0</v>
      </c>
      <c r="K20" s="14" t="n">
        <v>0</v>
      </c>
      <c r="L20" s="14" t="n">
        <v>0</v>
      </c>
      <c r="M20" s="14" t="n">
        <v>9000</v>
      </c>
      <c r="N20" s="14" t="n">
        <v>0</v>
      </c>
      <c r="O20" s="18">
        <f>SUM(B20:N20)</f>
        <v/>
      </c>
    </row>
    <row r="21">
      <c r="A21" s="17" t="inlineStr">
        <is>
          <t>Impostos</t>
        </is>
      </c>
      <c r="B21" s="14" t="n">
        <v>0</v>
      </c>
      <c r="C21" s="14" t="n">
        <v>0</v>
      </c>
      <c r="D21" s="14" t="n">
        <v>6500</v>
      </c>
      <c r="E21" s="14" t="n">
        <v>0</v>
      </c>
      <c r="F21" s="14" t="n">
        <v>0</v>
      </c>
      <c r="G21" s="14" t="n">
        <v>0</v>
      </c>
      <c r="H21" s="14" t="n">
        <v>6800</v>
      </c>
      <c r="I21" s="14" t="n">
        <v>0</v>
      </c>
      <c r="J21" s="14" t="n">
        <v>0</v>
      </c>
      <c r="K21" s="14" t="n">
        <v>0</v>
      </c>
      <c r="L21" s="14" t="n">
        <v>7000</v>
      </c>
      <c r="M21" s="14" t="n">
        <v>0</v>
      </c>
      <c r="N21" s="14" t="n">
        <v>0</v>
      </c>
      <c r="O21" s="18">
        <f>SUM(B21:N21)</f>
        <v/>
      </c>
    </row>
    <row r="22">
      <c r="A22" s="17" t="inlineStr">
        <is>
          <t>Aluguel e contas fixas</t>
        </is>
      </c>
      <c r="B22" s="14" t="n">
        <v>4200</v>
      </c>
      <c r="C22" s="14" t="n">
        <v>0</v>
      </c>
      <c r="D22" s="14" t="n">
        <v>0</v>
      </c>
      <c r="E22" s="14" t="n">
        <v>0</v>
      </c>
      <c r="F22" s="14" t="n">
        <v>4200</v>
      </c>
      <c r="G22" s="14" t="n">
        <v>0</v>
      </c>
      <c r="H22" s="14" t="n">
        <v>0</v>
      </c>
      <c r="I22" s="14" t="n">
        <v>0</v>
      </c>
      <c r="J22" s="14" t="n">
        <v>4200</v>
      </c>
      <c r="K22" s="14" t="n">
        <v>0</v>
      </c>
      <c r="L22" s="14" t="n">
        <v>0</v>
      </c>
      <c r="M22" s="14" t="n">
        <v>0</v>
      </c>
      <c r="N22" s="14" t="n">
        <v>4200</v>
      </c>
      <c r="O22" s="18">
        <f>SUM(B22:N22)</f>
        <v/>
      </c>
    </row>
    <row r="23">
      <c r="A23" s="17" t="inlineStr">
        <is>
          <t>Marketing</t>
        </is>
      </c>
      <c r="B23" s="14" t="n">
        <v>0</v>
      </c>
      <c r="C23" s="14" t="n">
        <v>1300</v>
      </c>
      <c r="D23" s="14" t="n">
        <v>0</v>
      </c>
      <c r="E23" s="14" t="n">
        <v>1300</v>
      </c>
      <c r="F23" s="14" t="n">
        <v>0</v>
      </c>
      <c r="G23" s="14" t="n">
        <v>1300</v>
      </c>
      <c r="H23" s="14" t="n">
        <v>0</v>
      </c>
      <c r="I23" s="14" t="n">
        <v>1300</v>
      </c>
      <c r="J23" s="14" t="n">
        <v>0</v>
      </c>
      <c r="K23" s="14" t="n">
        <v>1300</v>
      </c>
      <c r="L23" s="14" t="n">
        <v>0</v>
      </c>
      <c r="M23" s="14" t="n">
        <v>1300</v>
      </c>
      <c r="N23" s="14" t="n">
        <v>0</v>
      </c>
      <c r="O23" s="18">
        <f>SUM(B23:N23)</f>
        <v/>
      </c>
    </row>
    <row r="24">
      <c r="A24" s="17" t="inlineStr">
        <is>
          <t>Sistemas e serviços</t>
        </is>
      </c>
      <c r="B24" s="14" t="n">
        <v>900</v>
      </c>
      <c r="C24" s="14" t="n">
        <v>0</v>
      </c>
      <c r="D24" s="14" t="n">
        <v>0</v>
      </c>
      <c r="E24" s="14" t="n">
        <v>0</v>
      </c>
      <c r="F24" s="14" t="n">
        <v>900</v>
      </c>
      <c r="G24" s="14" t="n">
        <v>0</v>
      </c>
      <c r="H24" s="14" t="n">
        <v>0</v>
      </c>
      <c r="I24" s="14" t="n">
        <v>0</v>
      </c>
      <c r="J24" s="14" t="n">
        <v>900</v>
      </c>
      <c r="K24" s="14" t="n">
        <v>0</v>
      </c>
      <c r="L24" s="14" t="n">
        <v>0</v>
      </c>
      <c r="M24" s="14" t="n">
        <v>0</v>
      </c>
      <c r="N24" s="14" t="n">
        <v>900</v>
      </c>
      <c r="O24" s="18">
        <f>SUM(B24:N24)</f>
        <v/>
      </c>
    </row>
    <row r="25">
      <c r="A25" s="17" t="inlineStr">
        <is>
          <t>Parcelas de empréstimos</t>
        </is>
      </c>
      <c r="B25" s="14" t="n">
        <v>0</v>
      </c>
      <c r="C25" s="14" t="n">
        <v>3200</v>
      </c>
      <c r="D25" s="14" t="n">
        <v>0</v>
      </c>
      <c r="E25" s="14" t="n">
        <v>0</v>
      </c>
      <c r="F25" s="14" t="n">
        <v>0</v>
      </c>
      <c r="G25" s="14" t="n">
        <v>3200</v>
      </c>
      <c r="H25" s="14" t="n">
        <v>0</v>
      </c>
      <c r="I25" s="14" t="n">
        <v>0</v>
      </c>
      <c r="J25" s="14" t="n">
        <v>0</v>
      </c>
      <c r="K25" s="14" t="n">
        <v>3200</v>
      </c>
      <c r="L25" s="14" t="n">
        <v>0</v>
      </c>
      <c r="M25" s="14" t="n">
        <v>0</v>
      </c>
      <c r="N25" s="14" t="n">
        <v>0</v>
      </c>
      <c r="O25" s="18">
        <f>SUM(B25:N25)</f>
        <v/>
      </c>
    </row>
    <row r="26">
      <c r="A26" s="17" t="inlineStr">
        <is>
          <t>Investimentos e compras de equipamento</t>
        </is>
      </c>
      <c r="B26" s="14" t="n">
        <v>0</v>
      </c>
      <c r="C26" s="14" t="n">
        <v>0</v>
      </c>
      <c r="D26" s="14" t="n">
        <v>0</v>
      </c>
      <c r="E26" s="14" t="n">
        <v>0</v>
      </c>
      <c r="F26" s="14" t="n">
        <v>0</v>
      </c>
      <c r="G26" s="14" t="n">
        <v>0</v>
      </c>
      <c r="H26" s="14" t="n">
        <v>0</v>
      </c>
      <c r="I26" s="14" t="n">
        <v>0</v>
      </c>
      <c r="J26" s="14" t="n">
        <v>0</v>
      </c>
      <c r="K26" s="14" t="n">
        <v>0</v>
      </c>
      <c r="L26" s="14" t="n">
        <v>0</v>
      </c>
      <c r="M26" s="14" t="n">
        <v>0</v>
      </c>
      <c r="N26" s="14" t="n">
        <v>0</v>
      </c>
      <c r="O26" s="18">
        <f>SUM(B26:N26)</f>
        <v/>
      </c>
    </row>
    <row r="27">
      <c r="A27" s="17" t="inlineStr">
        <is>
          <t>Outras saídas</t>
        </is>
      </c>
      <c r="B27" s="14" t="n">
        <v>500</v>
      </c>
      <c r="C27" s="14" t="n">
        <v>500</v>
      </c>
      <c r="D27" s="14" t="n">
        <v>500</v>
      </c>
      <c r="E27" s="14" t="n">
        <v>500</v>
      </c>
      <c r="F27" s="14" t="n">
        <v>500</v>
      </c>
      <c r="G27" s="14" t="n">
        <v>500</v>
      </c>
      <c r="H27" s="14" t="n">
        <v>500</v>
      </c>
      <c r="I27" s="14" t="n">
        <v>500</v>
      </c>
      <c r="J27" s="14" t="n">
        <v>500</v>
      </c>
      <c r="K27" s="14" t="n">
        <v>500</v>
      </c>
      <c r="L27" s="14" t="n">
        <v>500</v>
      </c>
      <c r="M27" s="14" t="n">
        <v>500</v>
      </c>
      <c r="N27" s="14" t="n">
        <v>500</v>
      </c>
      <c r="O27" s="18">
        <f>SUM(B27:N27)</f>
        <v/>
      </c>
    </row>
    <row r="28">
      <c r="A28" s="5" t="inlineStr">
        <is>
          <t>Total de saídas</t>
        </is>
      </c>
      <c r="B28" s="19">
        <f>SUM(B18:B27)</f>
        <v/>
      </c>
      <c r="C28" s="19">
        <f>SUM(C18:C27)</f>
        <v/>
      </c>
      <c r="D28" s="19">
        <f>SUM(D18:D27)</f>
        <v/>
      </c>
      <c r="E28" s="19">
        <f>SUM(E18:E27)</f>
        <v/>
      </c>
      <c r="F28" s="19">
        <f>SUM(F18:F27)</f>
        <v/>
      </c>
      <c r="G28" s="19">
        <f>SUM(G18:G27)</f>
        <v/>
      </c>
      <c r="H28" s="19">
        <f>SUM(H18:H27)</f>
        <v/>
      </c>
      <c r="I28" s="19">
        <f>SUM(I18:I27)</f>
        <v/>
      </c>
      <c r="J28" s="19">
        <f>SUM(J18:J27)</f>
        <v/>
      </c>
      <c r="K28" s="19">
        <f>SUM(K18:K27)</f>
        <v/>
      </c>
      <c r="L28" s="19">
        <f>SUM(L18:L27)</f>
        <v/>
      </c>
      <c r="M28" s="19">
        <f>SUM(M18:M27)</f>
        <v/>
      </c>
      <c r="N28" s="19">
        <f>SUM(N18:N27)</f>
        <v/>
      </c>
      <c r="O28" s="19">
        <f>SUM(O18:O27)</f>
        <v/>
      </c>
    </row>
    <row r="30">
      <c r="A30" s="5" t="inlineStr">
        <is>
          <t>Resultado da semana</t>
        </is>
      </c>
      <c r="B30" s="18">
        <f>B15-B28</f>
        <v/>
      </c>
      <c r="C30" s="18">
        <f>C15-C28</f>
        <v/>
      </c>
      <c r="D30" s="18">
        <f>D15-D28</f>
        <v/>
      </c>
      <c r="E30" s="18">
        <f>E15-E28</f>
        <v/>
      </c>
      <c r="F30" s="18">
        <f>F15-F28</f>
        <v/>
      </c>
      <c r="G30" s="18">
        <f>G15-G28</f>
        <v/>
      </c>
      <c r="H30" s="18">
        <f>H15-H28</f>
        <v/>
      </c>
      <c r="I30" s="18">
        <f>I15-I28</f>
        <v/>
      </c>
      <c r="J30" s="18">
        <f>J15-J28</f>
        <v/>
      </c>
      <c r="K30" s="18">
        <f>K15-K28</f>
        <v/>
      </c>
      <c r="L30" s="18">
        <f>L15-L28</f>
        <v/>
      </c>
      <c r="M30" s="18">
        <f>M15-M28</f>
        <v/>
      </c>
      <c r="N30" s="18">
        <f>N15-N28</f>
        <v/>
      </c>
      <c r="O30" s="19">
        <f>SUM(B30:N30)</f>
        <v/>
      </c>
    </row>
    <row r="31">
      <c r="A31" s="5" t="inlineStr">
        <is>
          <t>Saldo inicial</t>
        </is>
      </c>
      <c r="B31" s="18">
        <f>$B$5</f>
        <v/>
      </c>
      <c r="C31" s="18">
        <f>B32</f>
        <v/>
      </c>
      <c r="D31" s="18">
        <f>C32</f>
        <v/>
      </c>
      <c r="E31" s="18">
        <f>D32</f>
        <v/>
      </c>
      <c r="F31" s="18">
        <f>E32</f>
        <v/>
      </c>
      <c r="G31" s="18">
        <f>F32</f>
        <v/>
      </c>
      <c r="H31" s="18">
        <f>G32</f>
        <v/>
      </c>
      <c r="I31" s="18">
        <f>H32</f>
        <v/>
      </c>
      <c r="J31" s="18">
        <f>I32</f>
        <v/>
      </c>
      <c r="K31" s="18">
        <f>J32</f>
        <v/>
      </c>
      <c r="L31" s="18">
        <f>K32</f>
        <v/>
      </c>
      <c r="M31" s="18">
        <f>L32</f>
        <v/>
      </c>
      <c r="N31" s="18">
        <f>M32</f>
        <v/>
      </c>
    </row>
    <row r="32">
      <c r="A32" s="5" t="inlineStr">
        <is>
          <t>Saldo final</t>
        </is>
      </c>
      <c r="B32" s="19">
        <f>B31+B30</f>
        <v/>
      </c>
      <c r="C32" s="19">
        <f>C31+C30</f>
        <v/>
      </c>
      <c r="D32" s="19">
        <f>D31+D30</f>
        <v/>
      </c>
      <c r="E32" s="19">
        <f>E31+E30</f>
        <v/>
      </c>
      <c r="F32" s="19">
        <f>F31+F30</f>
        <v/>
      </c>
      <c r="G32" s="19">
        <f>G31+G30</f>
        <v/>
      </c>
      <c r="H32" s="19">
        <f>H31+H30</f>
        <v/>
      </c>
      <c r="I32" s="19">
        <f>I31+I30</f>
        <v/>
      </c>
      <c r="J32" s="19">
        <f>J31+J30</f>
        <v/>
      </c>
      <c r="K32" s="19">
        <f>K31+K30</f>
        <v/>
      </c>
      <c r="L32" s="19">
        <f>L31+L30</f>
        <v/>
      </c>
      <c r="M32" s="19">
        <f>M31+M30</f>
        <v/>
      </c>
      <c r="N32" s="19">
        <f>N31+N30</f>
        <v/>
      </c>
    </row>
    <row r="33">
      <c r="A33" s="5" t="inlineStr">
        <is>
          <t>Alerta</t>
        </is>
      </c>
      <c r="B33" s="9">
        <f>IF(B32&lt;0,"Negativo",IF(B32&lt;$B$6,"Abaixo do mínimo","OK"))</f>
        <v/>
      </c>
      <c r="C33" s="9">
        <f>IF(C32&lt;0,"Negativo",IF(C32&lt;$B$6,"Abaixo do mínimo","OK"))</f>
        <v/>
      </c>
      <c r="D33" s="9">
        <f>IF(D32&lt;0,"Negativo",IF(D32&lt;$B$6,"Abaixo do mínimo","OK"))</f>
        <v/>
      </c>
      <c r="E33" s="9">
        <f>IF(E32&lt;0,"Negativo",IF(E32&lt;$B$6,"Abaixo do mínimo","OK"))</f>
        <v/>
      </c>
      <c r="F33" s="9">
        <f>IF(F32&lt;0,"Negativo",IF(F32&lt;$B$6,"Abaixo do mínimo","OK"))</f>
        <v/>
      </c>
      <c r="G33" s="9">
        <f>IF(G32&lt;0,"Negativo",IF(G32&lt;$B$6,"Abaixo do mínimo","OK"))</f>
        <v/>
      </c>
      <c r="H33" s="9">
        <f>IF(H32&lt;0,"Negativo",IF(H32&lt;$B$6,"Abaixo do mínimo","OK"))</f>
        <v/>
      </c>
      <c r="I33" s="9">
        <f>IF(I32&lt;0,"Negativo",IF(I32&lt;$B$6,"Abaixo do mínimo","OK"))</f>
        <v/>
      </c>
      <c r="J33" s="9">
        <f>IF(J32&lt;0,"Negativo",IF(J32&lt;$B$6,"Abaixo do mínimo","OK"))</f>
        <v/>
      </c>
      <c r="K33" s="9">
        <f>IF(K32&lt;0,"Negativo",IF(K32&lt;$B$6,"Abaixo do mínimo","OK"))</f>
        <v/>
      </c>
      <c r="L33" s="9">
        <f>IF(L32&lt;0,"Negativo",IF(L32&lt;$B$6,"Abaixo do mínimo","OK"))</f>
        <v/>
      </c>
      <c r="M33" s="9">
        <f>IF(M32&lt;0,"Negativo",IF(M32&lt;$B$6,"Abaixo do mínimo","OK"))</f>
        <v/>
      </c>
      <c r="N33" s="9">
        <f>IF(N32&lt;0,"Negativo",IF(N32&lt;$B$6,"Abaixo do mínimo","OK"))</f>
        <v/>
      </c>
    </row>
    <row r="35">
      <c r="A35" s="5" t="inlineStr">
        <is>
          <t>Menor saldo do período</t>
        </is>
      </c>
      <c r="B35" s="19">
        <f>MIN(B32:N32)</f>
        <v/>
      </c>
    </row>
    <row r="36">
      <c r="A36" s="5" t="inlineStr">
        <is>
          <t>Semana do menor saldo</t>
        </is>
      </c>
      <c r="B36" s="20">
        <f>INDEX(B8:N8,MATCH(B35,B32:N32,0))</f>
        <v/>
      </c>
    </row>
    <row r="37">
      <c r="A37" s="5" t="inlineStr">
        <is>
          <t>Semanas abaixo do mínimo</t>
        </is>
      </c>
      <c r="B37" s="21">
        <f>COUNTIF(B33:N33,"&lt;&gt;OK")</f>
        <v/>
      </c>
    </row>
  </sheetData>
  <conditionalFormatting sqref="B33:N33">
    <cfRule type="expression" priority="1" dxfId="0">
      <formula>B33&lt;&gt;"OK"</formula>
    </cfRule>
  </conditionalFormatting>
  <pageMargins left="0.75" right="0.75" top="1" bottom="1" header="0.5" footer="0.5"/>
  <pageSetup orientation="landscape" paperSize="9" fitToHeight="0" fitToWidth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Raja Consultoria Estratégica</dc:creator>
  <dc:title>Fluxo de Caixa 13 Semanas</dc:title>
  <dcterms:created xsi:type="dcterms:W3CDTF">2026-09-27T22:03:20Z</dcterms:created>
  <dcterms:modified xsi:type="dcterms:W3CDTF">2026-09-27T22:03:20Z</dcterms:modified>
</cp:coreProperties>
</file>