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omo usar" sheetId="1" state="visible" r:id="rId1"/>
    <sheet name="Estrutura" sheetId="2" state="visible" r:id="rId2"/>
    <sheet name="Organograma" sheetId="3" state="visible" r:id="rId3"/>
    <sheet name="Resumo por área" sheetId="4" state="visible" r:id="rId4"/>
    <sheet name="Descrição de Cargo (exemplo)" sheetId="5" state="visible" r:id="rId5"/>
    <sheet name="Descrição de Cargo (modelo)" sheetId="6" state="visible" r:id="rId6"/>
    <sheet name="Matriz RACI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R$ #,##0;[Red]-R$ #,##0;&quot;-&quot;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1D1D1"/>
      <sz val="9"/>
    </font>
    <font>
      <name val="Arial"/>
      <b val="1"/>
      <color rgb="000C0C0C"/>
      <sz val="12"/>
    </font>
    <font>
      <name val="Arial"/>
      <b val="1"/>
      <color rgb="000C0C0C"/>
      <sz val="10"/>
    </font>
    <font>
      <name val="Arial"/>
      <color rgb="000C0C0C"/>
      <sz val="10"/>
    </font>
    <font>
      <name val="Arial"/>
      <color rgb="000000FF"/>
      <sz val="10"/>
    </font>
    <font>
      <name val="Arial"/>
      <b val="1"/>
      <color rgb="008C0D0D"/>
      <sz val="10"/>
      <u val="single"/>
    </font>
    <font>
      <name val="Arial"/>
      <color rgb="000C0C0C"/>
      <sz val="10"/>
      <u val="single"/>
    </font>
    <font>
      <name val="Arial"/>
      <b val="1"/>
      <color rgb="00FFFFFF"/>
      <sz val="10"/>
    </font>
    <font>
      <name val="Arial"/>
      <b val="1"/>
      <color rgb="000000FF"/>
    </font>
  </fonts>
  <fills count="6">
    <fill>
      <patternFill/>
    </fill>
    <fill>
      <patternFill patternType="gray125"/>
    </fill>
    <fill>
      <patternFill patternType="solid">
        <fgColor rgb="000C0C0C"/>
      </patternFill>
    </fill>
    <fill>
      <patternFill patternType="solid">
        <fgColor rgb="00FFF6D5"/>
      </patternFill>
    </fill>
    <fill>
      <patternFill patternType="solid">
        <fgColor rgb="00F5F5F5"/>
      </patternFill>
    </fill>
    <fill>
      <patternFill patternType="solid">
        <fgColor rgb="002B2B2B"/>
      </patternFill>
    </fill>
  </fills>
  <borders count="2">
    <border>
      <left/>
      <right/>
      <top/>
      <bottom/>
      <diagonal/>
    </border>
    <border>
      <left style="thin">
        <color rgb="00D1D1D1"/>
      </left>
      <right style="thin">
        <color rgb="00D1D1D1"/>
      </right>
      <top style="thin">
        <color rgb="00D1D1D1"/>
      </top>
      <bottom style="thin">
        <color rgb="00D1D1D1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5" fillId="0" borderId="0" pivotButton="0" quotePrefix="0" xfId="0"/>
    <xf numFmtId="0" fontId="5" fillId="4" borderId="1" applyAlignment="1" pivotButton="0" quotePrefix="0" xfId="0">
      <alignment vertical="top"/>
    </xf>
    <xf numFmtId="0" fontId="7" fillId="0" borderId="0" pivotButton="0" quotePrefix="0" xfId="0"/>
    <xf numFmtId="0" fontId="8" fillId="0" borderId="0" pivotButton="0" quotePrefix="0" xfId="0"/>
    <xf numFmtId="0" fontId="9" fillId="5" borderId="1" applyAlignment="1" pivotButton="0" quotePrefix="0" xfId="0">
      <alignment horizontal="center" vertical="center" wrapText="1"/>
    </xf>
    <xf numFmtId="164" fontId="6" fillId="3" borderId="1" applyAlignment="1" pivotButton="0" quotePrefix="0" xfId="0">
      <alignment vertical="top" wrapText="1"/>
    </xf>
    <xf numFmtId="1" fontId="5" fillId="4" borderId="1" applyAlignment="1" pivotButton="0" quotePrefix="0" xfId="0">
      <alignment vertical="top"/>
    </xf>
    <xf numFmtId="164" fontId="5" fillId="4" borderId="1" applyAlignment="1" pivotButton="0" quotePrefix="0" xfId="0">
      <alignment vertical="top"/>
    </xf>
    <xf numFmtId="1" fontId="4" fillId="4" borderId="1" applyAlignment="1" pivotButton="0" quotePrefix="0" xfId="0">
      <alignment vertical="top"/>
    </xf>
    <xf numFmtId="164" fontId="4" fillId="4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10" fillId="3" borderId="1" applyAlignment="1" pivotButton="0" quotePrefix="0" xfId="0">
      <alignment vertical="top" wrapText="1"/>
    </xf>
    <xf numFmtId="0" fontId="6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Arial"/>
        <b val="1"/>
        <color rgb="008C0D0D"/>
      </font>
    </dxf>
    <dxf>
      <font>
        <name val="Arial"/>
        <b val="1"/>
        <color rgb="00FFFFFF"/>
      </font>
      <fill>
        <patternFill patternType="solid">
          <fgColor rgb="008C0D0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 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5</col>
      <colOff>0</colOff>
      <row>0</row>
      <rowOff>0</rowOff>
    </from>
    <ext cx="16573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7</col>
      <colOff>0</colOff>
      <row>0</row>
      <rowOff>0</rowOff>
    </from>
    <ext cx="16573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2</col>
      <colOff>0</colOff>
      <row>0</row>
      <rowOff>0</rowOff>
    </from>
    <ext cx="16573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2</col>
      <colOff>0</colOff>
      <row>0</row>
      <rowOff>0</rowOff>
    </from>
    <ext cx="16573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2</col>
      <colOff>0</colOff>
      <row>0</row>
      <rowOff>0</rowOff>
    </from>
    <ext cx="16573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2</col>
      <colOff>0</colOff>
      <row>0</row>
      <rowOff>0</rowOff>
    </from>
    <ext cx="16573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5</col>
      <colOff>0</colOff>
      <row>0</row>
      <rowOff>0</rowOff>
    </from>
    <ext cx="16573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ajaconsultoria.com.br/raio-x-teste.html" TargetMode="External" Id="rId1" /><Relationship Type="http://schemas.openxmlformats.org/officeDocument/2006/relationships/hyperlink" Target="https://rajaconsultoria.com.br/diagnostico-maturidade.html" TargetMode="External" Id="rId2" /><Relationship Type="http://schemas.openxmlformats.org/officeDocument/2006/relationships/hyperlink" Target="https://rajaconsultoria.com.br/ferramentas.html" TargetMode="External" Id="rId3" /><Relationship Type="http://schemas.openxmlformats.org/officeDocument/2006/relationships/hyperlink" Target="https://wa.me/5541999157732" TargetMode="External" Id="rId4" /><Relationship Type="http://schemas.openxmlformats.org/officeDocument/2006/relationships/hyperlink" Target="mailto:rhaunn@rajaconsultoria.com.br" TargetMode="External" Id="rId5" /><Relationship Type="http://schemas.openxmlformats.org/officeDocument/2006/relationships/hyperlink" Target="https://rajaconsultoria.com.br" TargetMode="External" Id="rId6" /><Relationship Type="http://schemas.openxmlformats.org/officeDocument/2006/relationships/hyperlink" Target="https://www.instagram.com/rajaconsultoria/" TargetMode="External" Id="rId7" /><Relationship Type="http://schemas.openxmlformats.org/officeDocument/2006/relationships/drawing" Target="/xl/drawings/drawing1.xml" Id="rId8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1" t="inlineStr">
        <is>
          <t>Organograma e Descrição de Cargos</t>
        </is>
      </c>
      <c r="B1" s="2" t="n"/>
      <c r="C1" s="2" t="n"/>
      <c r="D1" s="2" t="n"/>
      <c r="E1" s="2" t="n"/>
      <c r="F1" s="2" t="n"/>
      <c r="G1" s="2" t="n"/>
      <c r="H1" s="2" t="n"/>
    </row>
    <row r="2" ht="18" customHeight="1">
      <c r="A2" s="3" t="inlineStr">
        <is>
          <t>Raja Consultoria Estratégica · modelo gratuito · rajaconsultoria.com.br</t>
        </is>
      </c>
      <c r="B2" s="2" t="n"/>
      <c r="C2" s="2" t="n"/>
      <c r="D2" s="2" t="n"/>
      <c r="E2" s="2" t="n"/>
      <c r="F2" s="2" t="n"/>
      <c r="G2" s="2" t="n"/>
      <c r="H2" s="2" t="n"/>
    </row>
    <row r="4">
      <c r="A4" s="4" t="inlineStr">
        <is>
          <t>Como usar</t>
        </is>
      </c>
    </row>
    <row r="5" ht="32" customHeight="1">
      <c r="A5" s="5" t="inlineStr">
        <is>
          <t>1.</t>
        </is>
      </c>
      <c r="B5" s="6" t="inlineStr">
        <is>
          <t>Na aba Estrutura, liste cada posição da empresa, inclusive as vagas que você pretende abrir. Cada linha é um cargo, não uma pessoa.</t>
        </is>
      </c>
    </row>
    <row r="6" ht="32" customHeight="1">
      <c r="A6" s="5" t="inlineStr">
        <is>
          <t>2.</t>
        </is>
      </c>
      <c r="B6" s="6" t="inlineStr">
        <is>
          <t>Em "Reporta a", use o ID do líder direto. Liste sempre o líder antes dos liderados, e cada liderado logo abaixo do seu líder.</t>
        </is>
      </c>
    </row>
    <row r="7" ht="32" customHeight="1">
      <c r="A7" s="5" t="inlineStr">
        <is>
          <t>3.</t>
        </is>
      </c>
      <c r="B7" s="6" t="inlineStr">
        <is>
          <t>A aba Organograma desenha a hierarquia sozinha, e o Resumo por área soma pessoas, vagas e custo.</t>
        </is>
      </c>
    </row>
    <row r="8" ht="32" customHeight="1">
      <c r="A8" s="5" t="inlineStr">
        <is>
          <t>4.</t>
        </is>
      </c>
      <c r="B8" s="6" t="inlineStr">
        <is>
          <t>Para cada cargo-chave, preencha uma Descrição de Cargo. A aba de exemplo mostra o nível de detalhe esperado.</t>
        </is>
      </c>
    </row>
    <row r="9" ht="32" customHeight="1">
      <c r="A9" s="5" t="inlineStr">
        <is>
          <t>5.</t>
        </is>
      </c>
      <c r="B9" s="6" t="inlineStr">
        <is>
          <t>A Matriz RACI define quem executa (R), quem responde pelo resultado (A), quem é consultado (C) e quem é informado (I). Cada atividade tem um único A.</t>
        </is>
      </c>
    </row>
    <row r="11">
      <c r="A11" s="4" t="inlineStr">
        <is>
          <t>Legenda</t>
        </is>
      </c>
    </row>
    <row r="12">
      <c r="A12" s="7" t="inlineStr">
        <is>
          <t>Texto azul em fundo amarelo</t>
        </is>
      </c>
      <c r="B12" s="8" t="inlineStr">
        <is>
          <t>Célula para você preencher. As linhas já preenchidas são exemplo: apague ou substitua.</t>
        </is>
      </c>
    </row>
    <row r="13">
      <c r="A13" s="9" t="inlineStr">
        <is>
          <t>Fundo cinza</t>
        </is>
      </c>
      <c r="B13" s="8" t="inlineStr">
        <is>
          <t>Fórmula. Não precisa mexer: calcula sozinho.</t>
        </is>
      </c>
    </row>
    <row r="15">
      <c r="A15" s="4" t="inlineStr">
        <is>
          <t>Próximo passo</t>
        </is>
      </c>
    </row>
    <row r="16">
      <c r="A16" s="10" t="inlineStr">
        <is>
          <t>Raio-X gratuito</t>
        </is>
      </c>
      <c r="B16" s="8" t="inlineStr">
        <is>
          <t>Seis pilares, 30 perguntas, 12 minutos. Você sai com um Score de 0 a 60 e o gargalo da empresa.</t>
        </is>
      </c>
    </row>
    <row r="17">
      <c r="A17" s="10" t="inlineStr">
        <is>
          <t>Diagnóstico de Maturidade</t>
        </is>
      </c>
      <c r="B17" s="8" t="inlineStr">
        <is>
          <t>6 áreas, 42 perguntas. Relatório com o nível de maturidade e as 3 prioridades.</t>
        </is>
      </c>
    </row>
    <row r="18">
      <c r="A18" s="10" t="inlineStr">
        <is>
          <t>Mais ferramentas</t>
        </is>
      </c>
      <c r="B18" s="8" t="inlineStr">
        <is>
          <t>Calculadoras, testes e as outras planilhas gratuitas.</t>
        </is>
      </c>
    </row>
    <row r="20">
      <c r="A20" s="4" t="inlineStr">
        <is>
          <t>Fale com a Raja</t>
        </is>
      </c>
    </row>
    <row r="21">
      <c r="A21" s="5" t="inlineStr">
        <is>
          <t>WhatsApp</t>
        </is>
      </c>
      <c r="B21" s="11" t="inlineStr">
        <is>
          <t>(41) 99915-7732</t>
        </is>
      </c>
    </row>
    <row r="22">
      <c r="A22" s="5" t="inlineStr">
        <is>
          <t>E-mail</t>
        </is>
      </c>
      <c r="B22" s="11" t="inlineStr">
        <is>
          <t>rhaunn@rajaconsultoria.com.br</t>
        </is>
      </c>
    </row>
    <row r="23">
      <c r="A23" s="5" t="inlineStr">
        <is>
          <t>Site</t>
        </is>
      </c>
      <c r="B23" s="11" t="inlineStr">
        <is>
          <t>rajaconsultoria.com.br</t>
        </is>
      </c>
    </row>
    <row r="24">
      <c r="A24" s="5" t="inlineStr">
        <is>
          <t>Instagram</t>
        </is>
      </c>
      <c r="B24" s="11" t="inlineStr">
        <is>
          <t>@rajaconsultoria</t>
        </is>
      </c>
    </row>
  </sheetData>
  <mergeCells count="14">
    <mergeCell ref="B22:H22"/>
    <mergeCell ref="B8:H8"/>
    <mergeCell ref="B17:H17"/>
    <mergeCell ref="B9:H9"/>
    <mergeCell ref="B13:H13"/>
    <mergeCell ref="B18:H18"/>
    <mergeCell ref="B21:H21"/>
    <mergeCell ref="B12:H12"/>
    <mergeCell ref="B6:H6"/>
    <mergeCell ref="B24:H24"/>
    <mergeCell ref="B16:H16"/>
    <mergeCell ref="B7:H7"/>
    <mergeCell ref="B5:H5"/>
    <mergeCell ref="B23:H2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B21" r:id="rId4"/>
    <hyperlink xmlns:r="http://schemas.openxmlformats.org/officeDocument/2006/relationships" ref="B22" r:id="rId5"/>
    <hyperlink xmlns:r="http://schemas.openxmlformats.org/officeDocument/2006/relationships" ref="B23" r:id="rId6"/>
    <hyperlink xmlns:r="http://schemas.openxmlformats.org/officeDocument/2006/relationships" ref="B24" r:id="rId7"/>
  </hyperlinks>
  <pageMargins left="0.75" right="0.75" top="1" bottom="1" header="0.5" footer="0.5"/>
  <pageSetup orientation="landscape" paperSize="9" fitToHeight="0" fitToWidth="1"/>
  <drawing xmlns:r="http://schemas.openxmlformats.org/officeDocument/2006/relationships" r:id="rId8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0" customWidth="1" min="2" max="2"/>
    <col width="14" customWidth="1" min="3" max="3"/>
    <col width="12" customWidth="1" min="4" max="4"/>
    <col width="16" customWidth="1" min="5" max="5"/>
    <col width="14" customWidth="1" min="6" max="6"/>
    <col width="15" customWidth="1" min="7" max="7"/>
    <col width="8" customWidth="1" min="8" max="8"/>
    <col width="28" customWidth="1" min="9" max="9"/>
    <col width="11" customWidth="1" min="10" max="10"/>
  </cols>
  <sheetData>
    <row r="1" ht="28" customHeight="1">
      <c r="A1" s="1" t="inlineStr">
        <is>
          <t>Estrutura da empresa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8" customHeight="1">
      <c r="A2" s="3" t="inlineStr">
        <is>
          <t>Raja Consultoria Estratégica · um cargo por linha, líder antes dos liderados · rajaconsultoria.com.br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4" ht="30" customHeight="1">
      <c r="A4" s="12" t="inlineStr">
        <is>
          <t>ID</t>
        </is>
      </c>
      <c r="B4" s="12" t="inlineStr">
        <is>
          <t>Cargo</t>
        </is>
      </c>
      <c r="C4" s="12" t="inlineStr">
        <is>
          <t>Área</t>
        </is>
      </c>
      <c r="D4" s="12" t="inlineStr">
        <is>
          <t>Reporta a (ID)</t>
        </is>
      </c>
      <c r="E4" s="12" t="inlineStr">
        <is>
          <t>Pessoa</t>
        </is>
      </c>
      <c r="F4" s="12" t="inlineStr">
        <is>
          <t>Situação</t>
        </is>
      </c>
      <c r="G4" s="12" t="inlineStr">
        <is>
          <t>Custo mensal (R$)</t>
        </is>
      </c>
      <c r="H4" s="12" t="inlineStr">
        <is>
          <t>Nível</t>
        </is>
      </c>
      <c r="I4" s="12" t="inlineStr">
        <is>
          <t>Líder direto</t>
        </is>
      </c>
      <c r="J4" s="12" t="inlineStr">
        <is>
          <t>Liderados diretos</t>
        </is>
      </c>
    </row>
    <row r="5">
      <c r="A5" s="7" t="n">
        <v>1</v>
      </c>
      <c r="B5" s="7" t="inlineStr">
        <is>
          <t>Diretor geral</t>
        </is>
      </c>
      <c r="C5" s="7" t="inlineStr">
        <is>
          <t>Diretoria</t>
        </is>
      </c>
      <c r="D5" s="7" t="n"/>
      <c r="E5" s="7" t="inlineStr">
        <is>
          <t>Rhaunn</t>
        </is>
      </c>
      <c r="F5" s="7" t="inlineStr">
        <is>
          <t>Ocupado</t>
        </is>
      </c>
      <c r="G5" s="13" t="n">
        <v>15000</v>
      </c>
      <c r="H5" s="14">
        <f>IF(B5="","",IF(D5="",1,IFERROR(INDEX($H$5:$H$44,MATCH(D5,$A$5:$A$44,0))+1,"ID?")))</f>
        <v/>
      </c>
      <c r="I5" s="9">
        <f>IF(B5="","",IF(D5="","Topo",IFERROR(INDEX($B$5:$B$44,MATCH(D5,$A$5:$A$44,0)),"ID não encontrado")))</f>
        <v/>
      </c>
      <c r="J5" s="14">
        <f>IF(A5="","",COUNTIF($D$5:$D$44,A5))</f>
        <v/>
      </c>
    </row>
    <row r="6">
      <c r="A6" s="7" t="n">
        <v>2</v>
      </c>
      <c r="B6" s="7" t="inlineStr">
        <is>
          <t>Coordenador(a) comercial</t>
        </is>
      </c>
      <c r="C6" s="7" t="inlineStr">
        <is>
          <t>Comercial</t>
        </is>
      </c>
      <c r="D6" s="7" t="n">
        <v>1</v>
      </c>
      <c r="E6" s="7" t="inlineStr">
        <is>
          <t>Mariana</t>
        </is>
      </c>
      <c r="F6" s="7" t="inlineStr">
        <is>
          <t>Ocupado</t>
        </is>
      </c>
      <c r="G6" s="13" t="n">
        <v>8500</v>
      </c>
      <c r="H6" s="14">
        <f>IF(B6="","",IF(D6="",1,IFERROR(INDEX($H$5:$H$44,MATCH(D6,$A$5:$A$44,0))+1,"ID?")))</f>
        <v/>
      </c>
      <c r="I6" s="9">
        <f>IF(B6="","",IF(D6="","Topo",IFERROR(INDEX($B$5:$B$44,MATCH(D6,$A$5:$A$44,0)),"ID não encontrado")))</f>
        <v/>
      </c>
      <c r="J6" s="14">
        <f>IF(A6="","",COUNTIF($D$5:$D$44,A6))</f>
        <v/>
      </c>
    </row>
    <row r="7">
      <c r="A7" s="7" t="n">
        <v>3</v>
      </c>
      <c r="B7" s="7" t="inlineStr">
        <is>
          <t>Vendedor(a) interno(a)</t>
        </is>
      </c>
      <c r="C7" s="7" t="inlineStr">
        <is>
          <t>Comercial</t>
        </is>
      </c>
      <c r="D7" s="7" t="n">
        <v>2</v>
      </c>
      <c r="E7" s="7" t="inlineStr">
        <is>
          <t>Paulo</t>
        </is>
      </c>
      <c r="F7" s="7" t="inlineStr">
        <is>
          <t>Ocupado</t>
        </is>
      </c>
      <c r="G7" s="13" t="n">
        <v>4200</v>
      </c>
      <c r="H7" s="14">
        <f>IF(B7="","",IF(D7="",1,IFERROR(INDEX($H$5:$H$44,MATCH(D7,$A$5:$A$44,0))+1,"ID?")))</f>
        <v/>
      </c>
      <c r="I7" s="9">
        <f>IF(B7="","",IF(D7="","Topo",IFERROR(INDEX($B$5:$B$44,MATCH(D7,$A$5:$A$44,0)),"ID não encontrado")))</f>
        <v/>
      </c>
      <c r="J7" s="14">
        <f>IF(A7="","",COUNTIF($D$5:$D$44,A7))</f>
        <v/>
      </c>
    </row>
    <row r="8">
      <c r="A8" s="7" t="n">
        <v>4</v>
      </c>
      <c r="B8" s="7" t="inlineStr">
        <is>
          <t>Vendedor(a) interno(a)</t>
        </is>
      </c>
      <c r="C8" s="7" t="inlineStr">
        <is>
          <t>Comercial</t>
        </is>
      </c>
      <c r="D8" s="7" t="n">
        <v>2</v>
      </c>
      <c r="E8" s="7" t="n"/>
      <c r="F8" s="7" t="inlineStr">
        <is>
          <t>Vaga aberta</t>
        </is>
      </c>
      <c r="G8" s="13" t="n">
        <v>4200</v>
      </c>
      <c r="H8" s="14">
        <f>IF(B8="","",IF(D8="",1,IFERROR(INDEX($H$5:$H$44,MATCH(D8,$A$5:$A$44,0))+1,"ID?")))</f>
        <v/>
      </c>
      <c r="I8" s="9">
        <f>IF(B8="","",IF(D8="","Topo",IFERROR(INDEX($B$5:$B$44,MATCH(D8,$A$5:$A$44,0)),"ID não encontrado")))</f>
        <v/>
      </c>
      <c r="J8" s="14">
        <f>IF(A8="","",COUNTIF($D$5:$D$44,A8))</f>
        <v/>
      </c>
    </row>
    <row r="9">
      <c r="A9" s="7" t="n">
        <v>5</v>
      </c>
      <c r="B9" s="7" t="inlineStr">
        <is>
          <t>Coordenador(a) de operações</t>
        </is>
      </c>
      <c r="C9" s="7" t="inlineStr">
        <is>
          <t>Operações</t>
        </is>
      </c>
      <c r="D9" s="7" t="n">
        <v>1</v>
      </c>
      <c r="E9" s="7" t="inlineStr">
        <is>
          <t>Carla</t>
        </is>
      </c>
      <c r="F9" s="7" t="inlineStr">
        <is>
          <t>Ocupado</t>
        </is>
      </c>
      <c r="G9" s="13" t="n">
        <v>7800</v>
      </c>
      <c r="H9" s="14">
        <f>IF(B9="","",IF(D9="",1,IFERROR(INDEX($H$5:$H$44,MATCH(D9,$A$5:$A$44,0))+1,"ID?")))</f>
        <v/>
      </c>
      <c r="I9" s="9">
        <f>IF(B9="","",IF(D9="","Topo",IFERROR(INDEX($B$5:$B$44,MATCH(D9,$A$5:$A$44,0)),"ID não encontrado")))</f>
        <v/>
      </c>
      <c r="J9" s="14">
        <f>IF(A9="","",COUNTIF($D$5:$D$44,A9))</f>
        <v/>
      </c>
    </row>
    <row r="10">
      <c r="A10" s="7" t="n">
        <v>6</v>
      </c>
      <c r="B10" s="7" t="inlineStr">
        <is>
          <t>Técnico(a)</t>
        </is>
      </c>
      <c r="C10" s="7" t="inlineStr">
        <is>
          <t>Operações</t>
        </is>
      </c>
      <c r="D10" s="7" t="n">
        <v>5</v>
      </c>
      <c r="E10" s="7" t="inlineStr">
        <is>
          <t>João</t>
        </is>
      </c>
      <c r="F10" s="7" t="inlineStr">
        <is>
          <t>Ocupado</t>
        </is>
      </c>
      <c r="G10" s="13" t="n">
        <v>4500</v>
      </c>
      <c r="H10" s="14">
        <f>IF(B10="","",IF(D10="",1,IFERROR(INDEX($H$5:$H$44,MATCH(D10,$A$5:$A$44,0))+1,"ID?")))</f>
        <v/>
      </c>
      <c r="I10" s="9">
        <f>IF(B10="","",IF(D10="","Topo",IFERROR(INDEX($B$5:$B$44,MATCH(D10,$A$5:$A$44,0)),"ID não encontrado")))</f>
        <v/>
      </c>
      <c r="J10" s="14">
        <f>IF(A10="","",COUNTIF($D$5:$D$44,A10))</f>
        <v/>
      </c>
    </row>
    <row r="11">
      <c r="A11" s="7" t="n">
        <v>7</v>
      </c>
      <c r="B11" s="7" t="inlineStr">
        <is>
          <t>Assistente financeiro(a)</t>
        </is>
      </c>
      <c r="C11" s="7" t="inlineStr">
        <is>
          <t>Financeiro</t>
        </is>
      </c>
      <c r="D11" s="7" t="n">
        <v>1</v>
      </c>
      <c r="E11" s="7" t="inlineStr">
        <is>
          <t>Beatriz</t>
        </is>
      </c>
      <c r="F11" s="7" t="inlineStr">
        <is>
          <t>Ocupado</t>
        </is>
      </c>
      <c r="G11" s="13" t="n">
        <v>3900</v>
      </c>
      <c r="H11" s="14">
        <f>IF(B11="","",IF(D11="",1,IFERROR(INDEX($H$5:$H$44,MATCH(D11,$A$5:$A$44,0))+1,"ID?")))</f>
        <v/>
      </c>
      <c r="I11" s="9">
        <f>IF(B11="","",IF(D11="","Topo",IFERROR(INDEX($B$5:$B$44,MATCH(D11,$A$5:$A$44,0)),"ID não encontrado")))</f>
        <v/>
      </c>
      <c r="J11" s="14">
        <f>IF(A11="","",COUNTIF($D$5:$D$44,A11))</f>
        <v/>
      </c>
    </row>
    <row r="12">
      <c r="A12" s="7" t="n"/>
      <c r="B12" s="7" t="n"/>
      <c r="C12" s="7" t="n"/>
      <c r="D12" s="7" t="n"/>
      <c r="E12" s="7" t="n"/>
      <c r="F12" s="7" t="n"/>
      <c r="G12" s="13" t="n"/>
      <c r="H12" s="14">
        <f>IF(B12="","",IF(D12="",1,IFERROR(INDEX($H$5:$H$44,MATCH(D12,$A$5:$A$44,0))+1,"ID?")))</f>
        <v/>
      </c>
      <c r="I12" s="9">
        <f>IF(B12="","",IF(D12="","Topo",IFERROR(INDEX($B$5:$B$44,MATCH(D12,$A$5:$A$44,0)),"ID não encontrado")))</f>
        <v/>
      </c>
      <c r="J12" s="14">
        <f>IF(A12="","",COUNTIF($D$5:$D$44,A12))</f>
        <v/>
      </c>
    </row>
    <row r="13">
      <c r="A13" s="7" t="n"/>
      <c r="B13" s="7" t="n"/>
      <c r="C13" s="7" t="n"/>
      <c r="D13" s="7" t="n"/>
      <c r="E13" s="7" t="n"/>
      <c r="F13" s="7" t="n"/>
      <c r="G13" s="13" t="n"/>
      <c r="H13" s="14">
        <f>IF(B13="","",IF(D13="",1,IFERROR(INDEX($H$5:$H$44,MATCH(D13,$A$5:$A$44,0))+1,"ID?")))</f>
        <v/>
      </c>
      <c r="I13" s="9">
        <f>IF(B13="","",IF(D13="","Topo",IFERROR(INDEX($B$5:$B$44,MATCH(D13,$A$5:$A$44,0)),"ID não encontrado")))</f>
        <v/>
      </c>
      <c r="J13" s="14">
        <f>IF(A13="","",COUNTIF($D$5:$D$44,A13))</f>
        <v/>
      </c>
    </row>
    <row r="14">
      <c r="A14" s="7" t="n"/>
      <c r="B14" s="7" t="n"/>
      <c r="C14" s="7" t="n"/>
      <c r="D14" s="7" t="n"/>
      <c r="E14" s="7" t="n"/>
      <c r="F14" s="7" t="n"/>
      <c r="G14" s="13" t="n"/>
      <c r="H14" s="14">
        <f>IF(B14="","",IF(D14="",1,IFERROR(INDEX($H$5:$H$44,MATCH(D14,$A$5:$A$44,0))+1,"ID?")))</f>
        <v/>
      </c>
      <c r="I14" s="9">
        <f>IF(B14="","",IF(D14="","Topo",IFERROR(INDEX($B$5:$B$44,MATCH(D14,$A$5:$A$44,0)),"ID não encontrado")))</f>
        <v/>
      </c>
      <c r="J14" s="14">
        <f>IF(A14="","",COUNTIF($D$5:$D$44,A14))</f>
        <v/>
      </c>
    </row>
    <row r="15">
      <c r="A15" s="7" t="n"/>
      <c r="B15" s="7" t="n"/>
      <c r="C15" s="7" t="n"/>
      <c r="D15" s="7" t="n"/>
      <c r="E15" s="7" t="n"/>
      <c r="F15" s="7" t="n"/>
      <c r="G15" s="13" t="n"/>
      <c r="H15" s="14">
        <f>IF(B15="","",IF(D15="",1,IFERROR(INDEX($H$5:$H$44,MATCH(D15,$A$5:$A$44,0))+1,"ID?")))</f>
        <v/>
      </c>
      <c r="I15" s="9">
        <f>IF(B15="","",IF(D15="","Topo",IFERROR(INDEX($B$5:$B$44,MATCH(D15,$A$5:$A$44,0)),"ID não encontrado")))</f>
        <v/>
      </c>
      <c r="J15" s="14">
        <f>IF(A15="","",COUNTIF($D$5:$D$44,A15))</f>
        <v/>
      </c>
    </row>
    <row r="16">
      <c r="A16" s="7" t="n"/>
      <c r="B16" s="7" t="n"/>
      <c r="C16" s="7" t="n"/>
      <c r="D16" s="7" t="n"/>
      <c r="E16" s="7" t="n"/>
      <c r="F16" s="7" t="n"/>
      <c r="G16" s="13" t="n"/>
      <c r="H16" s="14">
        <f>IF(B16="","",IF(D16="",1,IFERROR(INDEX($H$5:$H$44,MATCH(D16,$A$5:$A$44,0))+1,"ID?")))</f>
        <v/>
      </c>
      <c r="I16" s="9">
        <f>IF(B16="","",IF(D16="","Topo",IFERROR(INDEX($B$5:$B$44,MATCH(D16,$A$5:$A$44,0)),"ID não encontrado")))</f>
        <v/>
      </c>
      <c r="J16" s="14">
        <f>IF(A16="","",COUNTIF($D$5:$D$44,A16))</f>
        <v/>
      </c>
    </row>
    <row r="17">
      <c r="A17" s="7" t="n"/>
      <c r="B17" s="7" t="n"/>
      <c r="C17" s="7" t="n"/>
      <c r="D17" s="7" t="n"/>
      <c r="E17" s="7" t="n"/>
      <c r="F17" s="7" t="n"/>
      <c r="G17" s="13" t="n"/>
      <c r="H17" s="14">
        <f>IF(B17="","",IF(D17="",1,IFERROR(INDEX($H$5:$H$44,MATCH(D17,$A$5:$A$44,0))+1,"ID?")))</f>
        <v/>
      </c>
      <c r="I17" s="9">
        <f>IF(B17="","",IF(D17="","Topo",IFERROR(INDEX($B$5:$B$44,MATCH(D17,$A$5:$A$44,0)),"ID não encontrado")))</f>
        <v/>
      </c>
      <c r="J17" s="14">
        <f>IF(A17="","",COUNTIF($D$5:$D$44,A17))</f>
        <v/>
      </c>
    </row>
    <row r="18">
      <c r="A18" s="7" t="n"/>
      <c r="B18" s="7" t="n"/>
      <c r="C18" s="7" t="n"/>
      <c r="D18" s="7" t="n"/>
      <c r="E18" s="7" t="n"/>
      <c r="F18" s="7" t="n"/>
      <c r="G18" s="13" t="n"/>
      <c r="H18" s="14">
        <f>IF(B18="","",IF(D18="",1,IFERROR(INDEX($H$5:$H$44,MATCH(D18,$A$5:$A$44,0))+1,"ID?")))</f>
        <v/>
      </c>
      <c r="I18" s="9">
        <f>IF(B18="","",IF(D18="","Topo",IFERROR(INDEX($B$5:$B$44,MATCH(D18,$A$5:$A$44,0)),"ID não encontrado")))</f>
        <v/>
      </c>
      <c r="J18" s="14">
        <f>IF(A18="","",COUNTIF($D$5:$D$44,A18))</f>
        <v/>
      </c>
    </row>
    <row r="19">
      <c r="A19" s="7" t="n"/>
      <c r="B19" s="7" t="n"/>
      <c r="C19" s="7" t="n"/>
      <c r="D19" s="7" t="n"/>
      <c r="E19" s="7" t="n"/>
      <c r="F19" s="7" t="n"/>
      <c r="G19" s="13" t="n"/>
      <c r="H19" s="14">
        <f>IF(B19="","",IF(D19="",1,IFERROR(INDEX($H$5:$H$44,MATCH(D19,$A$5:$A$44,0))+1,"ID?")))</f>
        <v/>
      </c>
      <c r="I19" s="9">
        <f>IF(B19="","",IF(D19="","Topo",IFERROR(INDEX($B$5:$B$44,MATCH(D19,$A$5:$A$44,0)),"ID não encontrado")))</f>
        <v/>
      </c>
      <c r="J19" s="14">
        <f>IF(A19="","",COUNTIF($D$5:$D$44,A19))</f>
        <v/>
      </c>
    </row>
    <row r="20">
      <c r="A20" s="7" t="n"/>
      <c r="B20" s="7" t="n"/>
      <c r="C20" s="7" t="n"/>
      <c r="D20" s="7" t="n"/>
      <c r="E20" s="7" t="n"/>
      <c r="F20" s="7" t="n"/>
      <c r="G20" s="13" t="n"/>
      <c r="H20" s="14">
        <f>IF(B20="","",IF(D20="",1,IFERROR(INDEX($H$5:$H$44,MATCH(D20,$A$5:$A$44,0))+1,"ID?")))</f>
        <v/>
      </c>
      <c r="I20" s="9">
        <f>IF(B20="","",IF(D20="","Topo",IFERROR(INDEX($B$5:$B$44,MATCH(D20,$A$5:$A$44,0)),"ID não encontrado")))</f>
        <v/>
      </c>
      <c r="J20" s="14">
        <f>IF(A20="","",COUNTIF($D$5:$D$44,A20))</f>
        <v/>
      </c>
    </row>
    <row r="21">
      <c r="A21" s="7" t="n"/>
      <c r="B21" s="7" t="n"/>
      <c r="C21" s="7" t="n"/>
      <c r="D21" s="7" t="n"/>
      <c r="E21" s="7" t="n"/>
      <c r="F21" s="7" t="n"/>
      <c r="G21" s="13" t="n"/>
      <c r="H21" s="14">
        <f>IF(B21="","",IF(D21="",1,IFERROR(INDEX($H$5:$H$44,MATCH(D21,$A$5:$A$44,0))+1,"ID?")))</f>
        <v/>
      </c>
      <c r="I21" s="9">
        <f>IF(B21="","",IF(D21="","Topo",IFERROR(INDEX($B$5:$B$44,MATCH(D21,$A$5:$A$44,0)),"ID não encontrado")))</f>
        <v/>
      </c>
      <c r="J21" s="14">
        <f>IF(A21="","",COUNTIF($D$5:$D$44,A21))</f>
        <v/>
      </c>
    </row>
    <row r="22">
      <c r="A22" s="7" t="n"/>
      <c r="B22" s="7" t="n"/>
      <c r="C22" s="7" t="n"/>
      <c r="D22" s="7" t="n"/>
      <c r="E22" s="7" t="n"/>
      <c r="F22" s="7" t="n"/>
      <c r="G22" s="13" t="n"/>
      <c r="H22" s="14">
        <f>IF(B22="","",IF(D22="",1,IFERROR(INDEX($H$5:$H$44,MATCH(D22,$A$5:$A$44,0))+1,"ID?")))</f>
        <v/>
      </c>
      <c r="I22" s="9">
        <f>IF(B22="","",IF(D22="","Topo",IFERROR(INDEX($B$5:$B$44,MATCH(D22,$A$5:$A$44,0)),"ID não encontrado")))</f>
        <v/>
      </c>
      <c r="J22" s="14">
        <f>IF(A22="","",COUNTIF($D$5:$D$44,A22))</f>
        <v/>
      </c>
    </row>
    <row r="23">
      <c r="A23" s="7" t="n"/>
      <c r="B23" s="7" t="n"/>
      <c r="C23" s="7" t="n"/>
      <c r="D23" s="7" t="n"/>
      <c r="E23" s="7" t="n"/>
      <c r="F23" s="7" t="n"/>
      <c r="G23" s="13" t="n"/>
      <c r="H23" s="14">
        <f>IF(B23="","",IF(D23="",1,IFERROR(INDEX($H$5:$H$44,MATCH(D23,$A$5:$A$44,0))+1,"ID?")))</f>
        <v/>
      </c>
      <c r="I23" s="9">
        <f>IF(B23="","",IF(D23="","Topo",IFERROR(INDEX($B$5:$B$44,MATCH(D23,$A$5:$A$44,0)),"ID não encontrado")))</f>
        <v/>
      </c>
      <c r="J23" s="14">
        <f>IF(A23="","",COUNTIF($D$5:$D$44,A23))</f>
        <v/>
      </c>
    </row>
    <row r="24">
      <c r="A24" s="7" t="n"/>
      <c r="B24" s="7" t="n"/>
      <c r="C24" s="7" t="n"/>
      <c r="D24" s="7" t="n"/>
      <c r="E24" s="7" t="n"/>
      <c r="F24" s="7" t="n"/>
      <c r="G24" s="13" t="n"/>
      <c r="H24" s="14">
        <f>IF(B24="","",IF(D24="",1,IFERROR(INDEX($H$5:$H$44,MATCH(D24,$A$5:$A$44,0))+1,"ID?")))</f>
        <v/>
      </c>
      <c r="I24" s="9">
        <f>IF(B24="","",IF(D24="","Topo",IFERROR(INDEX($B$5:$B$44,MATCH(D24,$A$5:$A$44,0)),"ID não encontrado")))</f>
        <v/>
      </c>
      <c r="J24" s="14">
        <f>IF(A24="","",COUNTIF($D$5:$D$44,A24))</f>
        <v/>
      </c>
    </row>
    <row r="25">
      <c r="A25" s="7" t="n"/>
      <c r="B25" s="7" t="n"/>
      <c r="C25" s="7" t="n"/>
      <c r="D25" s="7" t="n"/>
      <c r="E25" s="7" t="n"/>
      <c r="F25" s="7" t="n"/>
      <c r="G25" s="13" t="n"/>
      <c r="H25" s="14">
        <f>IF(B25="","",IF(D25="",1,IFERROR(INDEX($H$5:$H$44,MATCH(D25,$A$5:$A$44,0))+1,"ID?")))</f>
        <v/>
      </c>
      <c r="I25" s="9">
        <f>IF(B25="","",IF(D25="","Topo",IFERROR(INDEX($B$5:$B$44,MATCH(D25,$A$5:$A$44,0)),"ID não encontrado")))</f>
        <v/>
      </c>
      <c r="J25" s="14">
        <f>IF(A25="","",COUNTIF($D$5:$D$44,A25))</f>
        <v/>
      </c>
    </row>
    <row r="26">
      <c r="A26" s="7" t="n"/>
      <c r="B26" s="7" t="n"/>
      <c r="C26" s="7" t="n"/>
      <c r="D26" s="7" t="n"/>
      <c r="E26" s="7" t="n"/>
      <c r="F26" s="7" t="n"/>
      <c r="G26" s="13" t="n"/>
      <c r="H26" s="14">
        <f>IF(B26="","",IF(D26="",1,IFERROR(INDEX($H$5:$H$44,MATCH(D26,$A$5:$A$44,0))+1,"ID?")))</f>
        <v/>
      </c>
      <c r="I26" s="9">
        <f>IF(B26="","",IF(D26="","Topo",IFERROR(INDEX($B$5:$B$44,MATCH(D26,$A$5:$A$44,0)),"ID não encontrado")))</f>
        <v/>
      </c>
      <c r="J26" s="14">
        <f>IF(A26="","",COUNTIF($D$5:$D$44,A26))</f>
        <v/>
      </c>
    </row>
    <row r="27">
      <c r="A27" s="7" t="n"/>
      <c r="B27" s="7" t="n"/>
      <c r="C27" s="7" t="n"/>
      <c r="D27" s="7" t="n"/>
      <c r="E27" s="7" t="n"/>
      <c r="F27" s="7" t="n"/>
      <c r="G27" s="13" t="n"/>
      <c r="H27" s="14">
        <f>IF(B27="","",IF(D27="",1,IFERROR(INDEX($H$5:$H$44,MATCH(D27,$A$5:$A$44,0))+1,"ID?")))</f>
        <v/>
      </c>
      <c r="I27" s="9">
        <f>IF(B27="","",IF(D27="","Topo",IFERROR(INDEX($B$5:$B$44,MATCH(D27,$A$5:$A$44,0)),"ID não encontrado")))</f>
        <v/>
      </c>
      <c r="J27" s="14">
        <f>IF(A27="","",COUNTIF($D$5:$D$44,A27))</f>
        <v/>
      </c>
    </row>
    <row r="28">
      <c r="A28" s="7" t="n"/>
      <c r="B28" s="7" t="n"/>
      <c r="C28" s="7" t="n"/>
      <c r="D28" s="7" t="n"/>
      <c r="E28" s="7" t="n"/>
      <c r="F28" s="7" t="n"/>
      <c r="G28" s="13" t="n"/>
      <c r="H28" s="14">
        <f>IF(B28="","",IF(D28="",1,IFERROR(INDEX($H$5:$H$44,MATCH(D28,$A$5:$A$44,0))+1,"ID?")))</f>
        <v/>
      </c>
      <c r="I28" s="9">
        <f>IF(B28="","",IF(D28="","Topo",IFERROR(INDEX($B$5:$B$44,MATCH(D28,$A$5:$A$44,0)),"ID não encontrado")))</f>
        <v/>
      </c>
      <c r="J28" s="14">
        <f>IF(A28="","",COUNTIF($D$5:$D$44,A28))</f>
        <v/>
      </c>
    </row>
    <row r="29">
      <c r="A29" s="7" t="n"/>
      <c r="B29" s="7" t="n"/>
      <c r="C29" s="7" t="n"/>
      <c r="D29" s="7" t="n"/>
      <c r="E29" s="7" t="n"/>
      <c r="F29" s="7" t="n"/>
      <c r="G29" s="13" t="n"/>
      <c r="H29" s="14">
        <f>IF(B29="","",IF(D29="",1,IFERROR(INDEX($H$5:$H$44,MATCH(D29,$A$5:$A$44,0))+1,"ID?")))</f>
        <v/>
      </c>
      <c r="I29" s="9">
        <f>IF(B29="","",IF(D29="","Topo",IFERROR(INDEX($B$5:$B$44,MATCH(D29,$A$5:$A$44,0)),"ID não encontrado")))</f>
        <v/>
      </c>
      <c r="J29" s="14">
        <f>IF(A29="","",COUNTIF($D$5:$D$44,A29))</f>
        <v/>
      </c>
    </row>
    <row r="30">
      <c r="A30" s="7" t="n"/>
      <c r="B30" s="7" t="n"/>
      <c r="C30" s="7" t="n"/>
      <c r="D30" s="7" t="n"/>
      <c r="E30" s="7" t="n"/>
      <c r="F30" s="7" t="n"/>
      <c r="G30" s="13" t="n"/>
      <c r="H30" s="14">
        <f>IF(B30="","",IF(D30="",1,IFERROR(INDEX($H$5:$H$44,MATCH(D30,$A$5:$A$44,0))+1,"ID?")))</f>
        <v/>
      </c>
      <c r="I30" s="9">
        <f>IF(B30="","",IF(D30="","Topo",IFERROR(INDEX($B$5:$B$44,MATCH(D30,$A$5:$A$44,0)),"ID não encontrado")))</f>
        <v/>
      </c>
      <c r="J30" s="14">
        <f>IF(A30="","",COUNTIF($D$5:$D$44,A30))</f>
        <v/>
      </c>
    </row>
    <row r="31">
      <c r="A31" s="7" t="n"/>
      <c r="B31" s="7" t="n"/>
      <c r="C31" s="7" t="n"/>
      <c r="D31" s="7" t="n"/>
      <c r="E31" s="7" t="n"/>
      <c r="F31" s="7" t="n"/>
      <c r="G31" s="13" t="n"/>
      <c r="H31" s="14">
        <f>IF(B31="","",IF(D31="",1,IFERROR(INDEX($H$5:$H$44,MATCH(D31,$A$5:$A$44,0))+1,"ID?")))</f>
        <v/>
      </c>
      <c r="I31" s="9">
        <f>IF(B31="","",IF(D31="","Topo",IFERROR(INDEX($B$5:$B$44,MATCH(D31,$A$5:$A$44,0)),"ID não encontrado")))</f>
        <v/>
      </c>
      <c r="J31" s="14">
        <f>IF(A31="","",COUNTIF($D$5:$D$44,A31))</f>
        <v/>
      </c>
    </row>
    <row r="32">
      <c r="A32" s="7" t="n"/>
      <c r="B32" s="7" t="n"/>
      <c r="C32" s="7" t="n"/>
      <c r="D32" s="7" t="n"/>
      <c r="E32" s="7" t="n"/>
      <c r="F32" s="7" t="n"/>
      <c r="G32" s="13" t="n"/>
      <c r="H32" s="14">
        <f>IF(B32="","",IF(D32="",1,IFERROR(INDEX($H$5:$H$44,MATCH(D32,$A$5:$A$44,0))+1,"ID?")))</f>
        <v/>
      </c>
      <c r="I32" s="9">
        <f>IF(B32="","",IF(D32="","Topo",IFERROR(INDEX($B$5:$B$44,MATCH(D32,$A$5:$A$44,0)),"ID não encontrado")))</f>
        <v/>
      </c>
      <c r="J32" s="14">
        <f>IF(A32="","",COUNTIF($D$5:$D$44,A32))</f>
        <v/>
      </c>
    </row>
    <row r="33">
      <c r="A33" s="7" t="n"/>
      <c r="B33" s="7" t="n"/>
      <c r="C33" s="7" t="n"/>
      <c r="D33" s="7" t="n"/>
      <c r="E33" s="7" t="n"/>
      <c r="F33" s="7" t="n"/>
      <c r="G33" s="13" t="n"/>
      <c r="H33" s="14">
        <f>IF(B33="","",IF(D33="",1,IFERROR(INDEX($H$5:$H$44,MATCH(D33,$A$5:$A$44,0))+1,"ID?")))</f>
        <v/>
      </c>
      <c r="I33" s="9">
        <f>IF(B33="","",IF(D33="","Topo",IFERROR(INDEX($B$5:$B$44,MATCH(D33,$A$5:$A$44,0)),"ID não encontrado")))</f>
        <v/>
      </c>
      <c r="J33" s="14">
        <f>IF(A33="","",COUNTIF($D$5:$D$44,A33))</f>
        <v/>
      </c>
    </row>
    <row r="34">
      <c r="A34" s="7" t="n"/>
      <c r="B34" s="7" t="n"/>
      <c r="C34" s="7" t="n"/>
      <c r="D34" s="7" t="n"/>
      <c r="E34" s="7" t="n"/>
      <c r="F34" s="7" t="n"/>
      <c r="G34" s="13" t="n"/>
      <c r="H34" s="14">
        <f>IF(B34="","",IF(D34="",1,IFERROR(INDEX($H$5:$H$44,MATCH(D34,$A$5:$A$44,0))+1,"ID?")))</f>
        <v/>
      </c>
      <c r="I34" s="9">
        <f>IF(B34="","",IF(D34="","Topo",IFERROR(INDEX($B$5:$B$44,MATCH(D34,$A$5:$A$44,0)),"ID não encontrado")))</f>
        <v/>
      </c>
      <c r="J34" s="14">
        <f>IF(A34="","",COUNTIF($D$5:$D$44,A34))</f>
        <v/>
      </c>
    </row>
    <row r="35">
      <c r="A35" s="7" t="n"/>
      <c r="B35" s="7" t="n"/>
      <c r="C35" s="7" t="n"/>
      <c r="D35" s="7" t="n"/>
      <c r="E35" s="7" t="n"/>
      <c r="F35" s="7" t="n"/>
      <c r="G35" s="13" t="n"/>
      <c r="H35" s="14">
        <f>IF(B35="","",IF(D35="",1,IFERROR(INDEX($H$5:$H$44,MATCH(D35,$A$5:$A$44,0))+1,"ID?")))</f>
        <v/>
      </c>
      <c r="I35" s="9">
        <f>IF(B35="","",IF(D35="","Topo",IFERROR(INDEX($B$5:$B$44,MATCH(D35,$A$5:$A$44,0)),"ID não encontrado")))</f>
        <v/>
      </c>
      <c r="J35" s="14">
        <f>IF(A35="","",COUNTIF($D$5:$D$44,A35))</f>
        <v/>
      </c>
    </row>
    <row r="36">
      <c r="A36" s="7" t="n"/>
      <c r="B36" s="7" t="n"/>
      <c r="C36" s="7" t="n"/>
      <c r="D36" s="7" t="n"/>
      <c r="E36" s="7" t="n"/>
      <c r="F36" s="7" t="n"/>
      <c r="G36" s="13" t="n"/>
      <c r="H36" s="14">
        <f>IF(B36="","",IF(D36="",1,IFERROR(INDEX($H$5:$H$44,MATCH(D36,$A$5:$A$44,0))+1,"ID?")))</f>
        <v/>
      </c>
      <c r="I36" s="9">
        <f>IF(B36="","",IF(D36="","Topo",IFERROR(INDEX($B$5:$B$44,MATCH(D36,$A$5:$A$44,0)),"ID não encontrado")))</f>
        <v/>
      </c>
      <c r="J36" s="14">
        <f>IF(A36="","",COUNTIF($D$5:$D$44,A36))</f>
        <v/>
      </c>
    </row>
    <row r="37">
      <c r="A37" s="7" t="n"/>
      <c r="B37" s="7" t="n"/>
      <c r="C37" s="7" t="n"/>
      <c r="D37" s="7" t="n"/>
      <c r="E37" s="7" t="n"/>
      <c r="F37" s="7" t="n"/>
      <c r="G37" s="13" t="n"/>
      <c r="H37" s="14">
        <f>IF(B37="","",IF(D37="",1,IFERROR(INDEX($H$5:$H$44,MATCH(D37,$A$5:$A$44,0))+1,"ID?")))</f>
        <v/>
      </c>
      <c r="I37" s="9">
        <f>IF(B37="","",IF(D37="","Topo",IFERROR(INDEX($B$5:$B$44,MATCH(D37,$A$5:$A$44,0)),"ID não encontrado")))</f>
        <v/>
      </c>
      <c r="J37" s="14">
        <f>IF(A37="","",COUNTIF($D$5:$D$44,A37))</f>
        <v/>
      </c>
    </row>
    <row r="38">
      <c r="A38" s="7" t="n"/>
      <c r="B38" s="7" t="n"/>
      <c r="C38" s="7" t="n"/>
      <c r="D38" s="7" t="n"/>
      <c r="E38" s="7" t="n"/>
      <c r="F38" s="7" t="n"/>
      <c r="G38" s="13" t="n"/>
      <c r="H38" s="14">
        <f>IF(B38="","",IF(D38="",1,IFERROR(INDEX($H$5:$H$44,MATCH(D38,$A$5:$A$44,0))+1,"ID?")))</f>
        <v/>
      </c>
      <c r="I38" s="9">
        <f>IF(B38="","",IF(D38="","Topo",IFERROR(INDEX($B$5:$B$44,MATCH(D38,$A$5:$A$44,0)),"ID não encontrado")))</f>
        <v/>
      </c>
      <c r="J38" s="14">
        <f>IF(A38="","",COUNTIF($D$5:$D$44,A38))</f>
        <v/>
      </c>
    </row>
    <row r="39">
      <c r="A39" s="7" t="n"/>
      <c r="B39" s="7" t="n"/>
      <c r="C39" s="7" t="n"/>
      <c r="D39" s="7" t="n"/>
      <c r="E39" s="7" t="n"/>
      <c r="F39" s="7" t="n"/>
      <c r="G39" s="13" t="n"/>
      <c r="H39" s="14">
        <f>IF(B39="","",IF(D39="",1,IFERROR(INDEX($H$5:$H$44,MATCH(D39,$A$5:$A$44,0))+1,"ID?")))</f>
        <v/>
      </c>
      <c r="I39" s="9">
        <f>IF(B39="","",IF(D39="","Topo",IFERROR(INDEX($B$5:$B$44,MATCH(D39,$A$5:$A$44,0)),"ID não encontrado")))</f>
        <v/>
      </c>
      <c r="J39" s="14">
        <f>IF(A39="","",COUNTIF($D$5:$D$44,A39))</f>
        <v/>
      </c>
    </row>
    <row r="40">
      <c r="A40" s="7" t="n"/>
      <c r="B40" s="7" t="n"/>
      <c r="C40" s="7" t="n"/>
      <c r="D40" s="7" t="n"/>
      <c r="E40" s="7" t="n"/>
      <c r="F40" s="7" t="n"/>
      <c r="G40" s="13" t="n"/>
      <c r="H40" s="14">
        <f>IF(B40="","",IF(D40="",1,IFERROR(INDEX($H$5:$H$44,MATCH(D40,$A$5:$A$44,0))+1,"ID?")))</f>
        <v/>
      </c>
      <c r="I40" s="9">
        <f>IF(B40="","",IF(D40="","Topo",IFERROR(INDEX($B$5:$B$44,MATCH(D40,$A$5:$A$44,0)),"ID não encontrado")))</f>
        <v/>
      </c>
      <c r="J40" s="14">
        <f>IF(A40="","",COUNTIF($D$5:$D$44,A40))</f>
        <v/>
      </c>
    </row>
    <row r="41">
      <c r="A41" s="7" t="n"/>
      <c r="B41" s="7" t="n"/>
      <c r="C41" s="7" t="n"/>
      <c r="D41" s="7" t="n"/>
      <c r="E41" s="7" t="n"/>
      <c r="F41" s="7" t="n"/>
      <c r="G41" s="13" t="n"/>
      <c r="H41" s="14">
        <f>IF(B41="","",IF(D41="",1,IFERROR(INDEX($H$5:$H$44,MATCH(D41,$A$5:$A$44,0))+1,"ID?")))</f>
        <v/>
      </c>
      <c r="I41" s="9">
        <f>IF(B41="","",IF(D41="","Topo",IFERROR(INDEX($B$5:$B$44,MATCH(D41,$A$5:$A$44,0)),"ID não encontrado")))</f>
        <v/>
      </c>
      <c r="J41" s="14">
        <f>IF(A41="","",COUNTIF($D$5:$D$44,A41))</f>
        <v/>
      </c>
    </row>
    <row r="42">
      <c r="A42" s="7" t="n"/>
      <c r="B42" s="7" t="n"/>
      <c r="C42" s="7" t="n"/>
      <c r="D42" s="7" t="n"/>
      <c r="E42" s="7" t="n"/>
      <c r="F42" s="7" t="n"/>
      <c r="G42" s="13" t="n"/>
      <c r="H42" s="14">
        <f>IF(B42="","",IF(D42="",1,IFERROR(INDEX($H$5:$H$44,MATCH(D42,$A$5:$A$44,0))+1,"ID?")))</f>
        <v/>
      </c>
      <c r="I42" s="9">
        <f>IF(B42="","",IF(D42="","Topo",IFERROR(INDEX($B$5:$B$44,MATCH(D42,$A$5:$A$44,0)),"ID não encontrado")))</f>
        <v/>
      </c>
      <c r="J42" s="14">
        <f>IF(A42="","",COUNTIF($D$5:$D$44,A42))</f>
        <v/>
      </c>
    </row>
    <row r="43">
      <c r="A43" s="7" t="n"/>
      <c r="B43" s="7" t="n"/>
      <c r="C43" s="7" t="n"/>
      <c r="D43" s="7" t="n"/>
      <c r="E43" s="7" t="n"/>
      <c r="F43" s="7" t="n"/>
      <c r="G43" s="13" t="n"/>
      <c r="H43" s="14">
        <f>IF(B43="","",IF(D43="",1,IFERROR(INDEX($H$5:$H$44,MATCH(D43,$A$5:$A$44,0))+1,"ID?")))</f>
        <v/>
      </c>
      <c r="I43" s="9">
        <f>IF(B43="","",IF(D43="","Topo",IFERROR(INDEX($B$5:$B$44,MATCH(D43,$A$5:$A$44,0)),"ID não encontrado")))</f>
        <v/>
      </c>
      <c r="J43" s="14">
        <f>IF(A43="","",COUNTIF($D$5:$D$44,A43))</f>
        <v/>
      </c>
    </row>
    <row r="44">
      <c r="A44" s="7" t="n"/>
      <c r="B44" s="7" t="n"/>
      <c r="C44" s="7" t="n"/>
      <c r="D44" s="7" t="n"/>
      <c r="E44" s="7" t="n"/>
      <c r="F44" s="7" t="n"/>
      <c r="G44" s="13" t="n"/>
      <c r="H44" s="14">
        <f>IF(B44="","",IF(D44="",1,IFERROR(INDEX($H$5:$H$44,MATCH(D44,$A$5:$A$44,0))+1,"ID?")))</f>
        <v/>
      </c>
      <c r="I44" s="9">
        <f>IF(B44="","",IF(D44="","Topo",IFERROR(INDEX($B$5:$B$44,MATCH(D44,$A$5:$A$44,0)),"ID não encontrado")))</f>
        <v/>
      </c>
      <c r="J44" s="14">
        <f>IF(A44="","",COUNTIF($D$5:$D$44,A44))</f>
        <v/>
      </c>
    </row>
  </sheetData>
  <dataValidations count="1">
    <dataValidation sqref="F5:F44" showDropDown="0" showInputMessage="0" showErrorMessage="0" allowBlank="1" error="Escolha uma opção da lista." type="list">
      <formula1>"Ocupado,Vaga aberta,Planejado"</formula1>
    </dataValidation>
  </dataValidations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4"/>
  <sheetViews>
    <sheetView showGridLines="0" workbookViewId="0">
      <selection activeCell="A1" sqref="A1"/>
    </sheetView>
  </sheetViews>
  <sheetFormatPr baseColWidth="8" defaultRowHeight="15"/>
  <cols>
    <col width="60" customWidth="1" min="1" max="1"/>
    <col width="20" customWidth="1" min="2" max="2"/>
    <col width="16" customWidth="1" min="3" max="3"/>
  </cols>
  <sheetData>
    <row r="1" ht="28" customHeight="1">
      <c r="A1" s="1" t="inlineStr">
        <is>
          <t>Organograma</t>
        </is>
      </c>
      <c r="B1" s="2" t="n"/>
      <c r="C1" s="2" t="n"/>
    </row>
    <row r="2" ht="18" customHeight="1">
      <c r="A2" s="3" t="inlineStr">
        <is>
          <t>Raja Consultoria Estratégica · gerado a partir da Estrutura · rajaconsultoria.com.br</t>
        </is>
      </c>
      <c r="B2" s="2" t="n"/>
      <c r="C2" s="2" t="n"/>
    </row>
    <row r="4" ht="30" customHeight="1">
      <c r="A4" s="12" t="inlineStr">
        <is>
          <t>Hierarquia</t>
        </is>
      </c>
      <c r="B4" s="12" t="inlineStr">
        <is>
          <t>Pessoa</t>
        </is>
      </c>
      <c r="C4" s="12" t="inlineStr">
        <is>
          <t>Situação</t>
        </is>
      </c>
    </row>
    <row r="5">
      <c r="A5" s="9">
        <f>IF(Estrutura!B5="","",REPT("      ",Estrutura!H5-1)&amp;IF(Estrutura!H5&gt;1,"└ ","")&amp;Estrutura!B5)</f>
        <v/>
      </c>
      <c r="B5" s="9">
        <f>IF(Estrutura!B5="","",IF(Estrutura!E5="","(vaga)",Estrutura!E5))</f>
        <v/>
      </c>
      <c r="C5" s="9">
        <f>IF(Estrutura!B5="","",Estrutura!F5)</f>
        <v/>
      </c>
    </row>
    <row r="6">
      <c r="A6" s="9">
        <f>IF(Estrutura!B6="","",REPT("      ",Estrutura!H6-1)&amp;IF(Estrutura!H6&gt;1,"└ ","")&amp;Estrutura!B6)</f>
        <v/>
      </c>
      <c r="B6" s="9">
        <f>IF(Estrutura!B6="","",IF(Estrutura!E6="","(vaga)",Estrutura!E6))</f>
        <v/>
      </c>
      <c r="C6" s="9">
        <f>IF(Estrutura!B6="","",Estrutura!F6)</f>
        <v/>
      </c>
    </row>
    <row r="7">
      <c r="A7" s="9">
        <f>IF(Estrutura!B7="","",REPT("      ",Estrutura!H7-1)&amp;IF(Estrutura!H7&gt;1,"└ ","")&amp;Estrutura!B7)</f>
        <v/>
      </c>
      <c r="B7" s="9">
        <f>IF(Estrutura!B7="","",IF(Estrutura!E7="","(vaga)",Estrutura!E7))</f>
        <v/>
      </c>
      <c r="C7" s="9">
        <f>IF(Estrutura!B7="","",Estrutura!F7)</f>
        <v/>
      </c>
    </row>
    <row r="8">
      <c r="A8" s="9">
        <f>IF(Estrutura!B8="","",REPT("      ",Estrutura!H8-1)&amp;IF(Estrutura!H8&gt;1,"└ ","")&amp;Estrutura!B8)</f>
        <v/>
      </c>
      <c r="B8" s="9">
        <f>IF(Estrutura!B8="","",IF(Estrutura!E8="","(vaga)",Estrutura!E8))</f>
        <v/>
      </c>
      <c r="C8" s="9">
        <f>IF(Estrutura!B8="","",Estrutura!F8)</f>
        <v/>
      </c>
    </row>
    <row r="9">
      <c r="A9" s="9">
        <f>IF(Estrutura!B9="","",REPT("      ",Estrutura!H9-1)&amp;IF(Estrutura!H9&gt;1,"└ ","")&amp;Estrutura!B9)</f>
        <v/>
      </c>
      <c r="B9" s="9">
        <f>IF(Estrutura!B9="","",IF(Estrutura!E9="","(vaga)",Estrutura!E9))</f>
        <v/>
      </c>
      <c r="C9" s="9">
        <f>IF(Estrutura!B9="","",Estrutura!F9)</f>
        <v/>
      </c>
    </row>
    <row r="10">
      <c r="A10" s="9">
        <f>IF(Estrutura!B10="","",REPT("      ",Estrutura!H10-1)&amp;IF(Estrutura!H10&gt;1,"└ ","")&amp;Estrutura!B10)</f>
        <v/>
      </c>
      <c r="B10" s="9">
        <f>IF(Estrutura!B10="","",IF(Estrutura!E10="","(vaga)",Estrutura!E10))</f>
        <v/>
      </c>
      <c r="C10" s="9">
        <f>IF(Estrutura!B10="","",Estrutura!F10)</f>
        <v/>
      </c>
    </row>
    <row r="11">
      <c r="A11" s="9">
        <f>IF(Estrutura!B11="","",REPT("      ",Estrutura!H11-1)&amp;IF(Estrutura!H11&gt;1,"└ ","")&amp;Estrutura!B11)</f>
        <v/>
      </c>
      <c r="B11" s="9">
        <f>IF(Estrutura!B11="","",IF(Estrutura!E11="","(vaga)",Estrutura!E11))</f>
        <v/>
      </c>
      <c r="C11" s="9">
        <f>IF(Estrutura!B11="","",Estrutura!F11)</f>
        <v/>
      </c>
    </row>
    <row r="12">
      <c r="A12" s="9">
        <f>IF(Estrutura!B12="","",REPT("      ",Estrutura!H12-1)&amp;IF(Estrutura!H12&gt;1,"└ ","")&amp;Estrutura!B12)</f>
        <v/>
      </c>
      <c r="B12" s="9">
        <f>IF(Estrutura!B12="","",IF(Estrutura!E12="","(vaga)",Estrutura!E12))</f>
        <v/>
      </c>
      <c r="C12" s="9">
        <f>IF(Estrutura!B12="","",Estrutura!F12)</f>
        <v/>
      </c>
    </row>
    <row r="13">
      <c r="A13" s="9">
        <f>IF(Estrutura!B13="","",REPT("      ",Estrutura!H13-1)&amp;IF(Estrutura!H13&gt;1,"└ ","")&amp;Estrutura!B13)</f>
        <v/>
      </c>
      <c r="B13" s="9">
        <f>IF(Estrutura!B13="","",IF(Estrutura!E13="","(vaga)",Estrutura!E13))</f>
        <v/>
      </c>
      <c r="C13" s="9">
        <f>IF(Estrutura!B13="","",Estrutura!F13)</f>
        <v/>
      </c>
    </row>
    <row r="14">
      <c r="A14" s="9">
        <f>IF(Estrutura!B14="","",REPT("      ",Estrutura!H14-1)&amp;IF(Estrutura!H14&gt;1,"└ ","")&amp;Estrutura!B14)</f>
        <v/>
      </c>
      <c r="B14" s="9">
        <f>IF(Estrutura!B14="","",IF(Estrutura!E14="","(vaga)",Estrutura!E14))</f>
        <v/>
      </c>
      <c r="C14" s="9">
        <f>IF(Estrutura!B14="","",Estrutura!F14)</f>
        <v/>
      </c>
    </row>
    <row r="15">
      <c r="A15" s="9">
        <f>IF(Estrutura!B15="","",REPT("      ",Estrutura!H15-1)&amp;IF(Estrutura!H15&gt;1,"└ ","")&amp;Estrutura!B15)</f>
        <v/>
      </c>
      <c r="B15" s="9">
        <f>IF(Estrutura!B15="","",IF(Estrutura!E15="","(vaga)",Estrutura!E15))</f>
        <v/>
      </c>
      <c r="C15" s="9">
        <f>IF(Estrutura!B15="","",Estrutura!F15)</f>
        <v/>
      </c>
    </row>
    <row r="16">
      <c r="A16" s="9">
        <f>IF(Estrutura!B16="","",REPT("      ",Estrutura!H16-1)&amp;IF(Estrutura!H16&gt;1,"└ ","")&amp;Estrutura!B16)</f>
        <v/>
      </c>
      <c r="B16" s="9">
        <f>IF(Estrutura!B16="","",IF(Estrutura!E16="","(vaga)",Estrutura!E16))</f>
        <v/>
      </c>
      <c r="C16" s="9">
        <f>IF(Estrutura!B16="","",Estrutura!F16)</f>
        <v/>
      </c>
    </row>
    <row r="17">
      <c r="A17" s="9">
        <f>IF(Estrutura!B17="","",REPT("      ",Estrutura!H17-1)&amp;IF(Estrutura!H17&gt;1,"└ ","")&amp;Estrutura!B17)</f>
        <v/>
      </c>
      <c r="B17" s="9">
        <f>IF(Estrutura!B17="","",IF(Estrutura!E17="","(vaga)",Estrutura!E17))</f>
        <v/>
      </c>
      <c r="C17" s="9">
        <f>IF(Estrutura!B17="","",Estrutura!F17)</f>
        <v/>
      </c>
    </row>
    <row r="18">
      <c r="A18" s="9">
        <f>IF(Estrutura!B18="","",REPT("      ",Estrutura!H18-1)&amp;IF(Estrutura!H18&gt;1,"└ ","")&amp;Estrutura!B18)</f>
        <v/>
      </c>
      <c r="B18" s="9">
        <f>IF(Estrutura!B18="","",IF(Estrutura!E18="","(vaga)",Estrutura!E18))</f>
        <v/>
      </c>
      <c r="C18" s="9">
        <f>IF(Estrutura!B18="","",Estrutura!F18)</f>
        <v/>
      </c>
    </row>
    <row r="19">
      <c r="A19" s="9">
        <f>IF(Estrutura!B19="","",REPT("      ",Estrutura!H19-1)&amp;IF(Estrutura!H19&gt;1,"└ ","")&amp;Estrutura!B19)</f>
        <v/>
      </c>
      <c r="B19" s="9">
        <f>IF(Estrutura!B19="","",IF(Estrutura!E19="","(vaga)",Estrutura!E19))</f>
        <v/>
      </c>
      <c r="C19" s="9">
        <f>IF(Estrutura!B19="","",Estrutura!F19)</f>
        <v/>
      </c>
    </row>
    <row r="20">
      <c r="A20" s="9">
        <f>IF(Estrutura!B20="","",REPT("      ",Estrutura!H20-1)&amp;IF(Estrutura!H20&gt;1,"└ ","")&amp;Estrutura!B20)</f>
        <v/>
      </c>
      <c r="B20" s="9">
        <f>IF(Estrutura!B20="","",IF(Estrutura!E20="","(vaga)",Estrutura!E20))</f>
        <v/>
      </c>
      <c r="C20" s="9">
        <f>IF(Estrutura!B20="","",Estrutura!F20)</f>
        <v/>
      </c>
    </row>
    <row r="21">
      <c r="A21" s="9">
        <f>IF(Estrutura!B21="","",REPT("      ",Estrutura!H21-1)&amp;IF(Estrutura!H21&gt;1,"└ ","")&amp;Estrutura!B21)</f>
        <v/>
      </c>
      <c r="B21" s="9">
        <f>IF(Estrutura!B21="","",IF(Estrutura!E21="","(vaga)",Estrutura!E21))</f>
        <v/>
      </c>
      <c r="C21" s="9">
        <f>IF(Estrutura!B21="","",Estrutura!F21)</f>
        <v/>
      </c>
    </row>
    <row r="22">
      <c r="A22" s="9">
        <f>IF(Estrutura!B22="","",REPT("      ",Estrutura!H22-1)&amp;IF(Estrutura!H22&gt;1,"└ ","")&amp;Estrutura!B22)</f>
        <v/>
      </c>
      <c r="B22" s="9">
        <f>IF(Estrutura!B22="","",IF(Estrutura!E22="","(vaga)",Estrutura!E22))</f>
        <v/>
      </c>
      <c r="C22" s="9">
        <f>IF(Estrutura!B22="","",Estrutura!F22)</f>
        <v/>
      </c>
    </row>
    <row r="23">
      <c r="A23" s="9">
        <f>IF(Estrutura!B23="","",REPT("      ",Estrutura!H23-1)&amp;IF(Estrutura!H23&gt;1,"└ ","")&amp;Estrutura!B23)</f>
        <v/>
      </c>
      <c r="B23" s="9">
        <f>IF(Estrutura!B23="","",IF(Estrutura!E23="","(vaga)",Estrutura!E23))</f>
        <v/>
      </c>
      <c r="C23" s="9">
        <f>IF(Estrutura!B23="","",Estrutura!F23)</f>
        <v/>
      </c>
    </row>
    <row r="24">
      <c r="A24" s="9">
        <f>IF(Estrutura!B24="","",REPT("      ",Estrutura!H24-1)&amp;IF(Estrutura!H24&gt;1,"└ ","")&amp;Estrutura!B24)</f>
        <v/>
      </c>
      <c r="B24" s="9">
        <f>IF(Estrutura!B24="","",IF(Estrutura!E24="","(vaga)",Estrutura!E24))</f>
        <v/>
      </c>
      <c r="C24" s="9">
        <f>IF(Estrutura!B24="","",Estrutura!F24)</f>
        <v/>
      </c>
    </row>
    <row r="25">
      <c r="A25" s="9">
        <f>IF(Estrutura!B25="","",REPT("      ",Estrutura!H25-1)&amp;IF(Estrutura!H25&gt;1,"└ ","")&amp;Estrutura!B25)</f>
        <v/>
      </c>
      <c r="B25" s="9">
        <f>IF(Estrutura!B25="","",IF(Estrutura!E25="","(vaga)",Estrutura!E25))</f>
        <v/>
      </c>
      <c r="C25" s="9">
        <f>IF(Estrutura!B25="","",Estrutura!F25)</f>
        <v/>
      </c>
    </row>
    <row r="26">
      <c r="A26" s="9">
        <f>IF(Estrutura!B26="","",REPT("      ",Estrutura!H26-1)&amp;IF(Estrutura!H26&gt;1,"└ ","")&amp;Estrutura!B26)</f>
        <v/>
      </c>
      <c r="B26" s="9">
        <f>IF(Estrutura!B26="","",IF(Estrutura!E26="","(vaga)",Estrutura!E26))</f>
        <v/>
      </c>
      <c r="C26" s="9">
        <f>IF(Estrutura!B26="","",Estrutura!F26)</f>
        <v/>
      </c>
    </row>
    <row r="27">
      <c r="A27" s="9">
        <f>IF(Estrutura!B27="","",REPT("      ",Estrutura!H27-1)&amp;IF(Estrutura!H27&gt;1,"└ ","")&amp;Estrutura!B27)</f>
        <v/>
      </c>
      <c r="B27" s="9">
        <f>IF(Estrutura!B27="","",IF(Estrutura!E27="","(vaga)",Estrutura!E27))</f>
        <v/>
      </c>
      <c r="C27" s="9">
        <f>IF(Estrutura!B27="","",Estrutura!F27)</f>
        <v/>
      </c>
    </row>
    <row r="28">
      <c r="A28" s="9">
        <f>IF(Estrutura!B28="","",REPT("      ",Estrutura!H28-1)&amp;IF(Estrutura!H28&gt;1,"└ ","")&amp;Estrutura!B28)</f>
        <v/>
      </c>
      <c r="B28" s="9">
        <f>IF(Estrutura!B28="","",IF(Estrutura!E28="","(vaga)",Estrutura!E28))</f>
        <v/>
      </c>
      <c r="C28" s="9">
        <f>IF(Estrutura!B28="","",Estrutura!F28)</f>
        <v/>
      </c>
    </row>
    <row r="29">
      <c r="A29" s="9">
        <f>IF(Estrutura!B29="","",REPT("      ",Estrutura!H29-1)&amp;IF(Estrutura!H29&gt;1,"└ ","")&amp;Estrutura!B29)</f>
        <v/>
      </c>
      <c r="B29" s="9">
        <f>IF(Estrutura!B29="","",IF(Estrutura!E29="","(vaga)",Estrutura!E29))</f>
        <v/>
      </c>
      <c r="C29" s="9">
        <f>IF(Estrutura!B29="","",Estrutura!F29)</f>
        <v/>
      </c>
    </row>
    <row r="30">
      <c r="A30" s="9">
        <f>IF(Estrutura!B30="","",REPT("      ",Estrutura!H30-1)&amp;IF(Estrutura!H30&gt;1,"└ ","")&amp;Estrutura!B30)</f>
        <v/>
      </c>
      <c r="B30" s="9">
        <f>IF(Estrutura!B30="","",IF(Estrutura!E30="","(vaga)",Estrutura!E30))</f>
        <v/>
      </c>
      <c r="C30" s="9">
        <f>IF(Estrutura!B30="","",Estrutura!F30)</f>
        <v/>
      </c>
    </row>
    <row r="31">
      <c r="A31" s="9">
        <f>IF(Estrutura!B31="","",REPT("      ",Estrutura!H31-1)&amp;IF(Estrutura!H31&gt;1,"└ ","")&amp;Estrutura!B31)</f>
        <v/>
      </c>
      <c r="B31" s="9">
        <f>IF(Estrutura!B31="","",IF(Estrutura!E31="","(vaga)",Estrutura!E31))</f>
        <v/>
      </c>
      <c r="C31" s="9">
        <f>IF(Estrutura!B31="","",Estrutura!F31)</f>
        <v/>
      </c>
    </row>
    <row r="32">
      <c r="A32" s="9">
        <f>IF(Estrutura!B32="","",REPT("      ",Estrutura!H32-1)&amp;IF(Estrutura!H32&gt;1,"└ ","")&amp;Estrutura!B32)</f>
        <v/>
      </c>
      <c r="B32" s="9">
        <f>IF(Estrutura!B32="","",IF(Estrutura!E32="","(vaga)",Estrutura!E32))</f>
        <v/>
      </c>
      <c r="C32" s="9">
        <f>IF(Estrutura!B32="","",Estrutura!F32)</f>
        <v/>
      </c>
    </row>
    <row r="33">
      <c r="A33" s="9">
        <f>IF(Estrutura!B33="","",REPT("      ",Estrutura!H33-1)&amp;IF(Estrutura!H33&gt;1,"└ ","")&amp;Estrutura!B33)</f>
        <v/>
      </c>
      <c r="B33" s="9">
        <f>IF(Estrutura!B33="","",IF(Estrutura!E33="","(vaga)",Estrutura!E33))</f>
        <v/>
      </c>
      <c r="C33" s="9">
        <f>IF(Estrutura!B33="","",Estrutura!F33)</f>
        <v/>
      </c>
    </row>
    <row r="34">
      <c r="A34" s="9">
        <f>IF(Estrutura!B34="","",REPT("      ",Estrutura!H34-1)&amp;IF(Estrutura!H34&gt;1,"└ ","")&amp;Estrutura!B34)</f>
        <v/>
      </c>
      <c r="B34" s="9">
        <f>IF(Estrutura!B34="","",IF(Estrutura!E34="","(vaga)",Estrutura!E34))</f>
        <v/>
      </c>
      <c r="C34" s="9">
        <f>IF(Estrutura!B34="","",Estrutura!F34)</f>
        <v/>
      </c>
    </row>
    <row r="35">
      <c r="A35" s="9">
        <f>IF(Estrutura!B35="","",REPT("      ",Estrutura!H35-1)&amp;IF(Estrutura!H35&gt;1,"└ ","")&amp;Estrutura!B35)</f>
        <v/>
      </c>
      <c r="B35" s="9">
        <f>IF(Estrutura!B35="","",IF(Estrutura!E35="","(vaga)",Estrutura!E35))</f>
        <v/>
      </c>
      <c r="C35" s="9">
        <f>IF(Estrutura!B35="","",Estrutura!F35)</f>
        <v/>
      </c>
    </row>
    <row r="36">
      <c r="A36" s="9">
        <f>IF(Estrutura!B36="","",REPT("      ",Estrutura!H36-1)&amp;IF(Estrutura!H36&gt;1,"└ ","")&amp;Estrutura!B36)</f>
        <v/>
      </c>
      <c r="B36" s="9">
        <f>IF(Estrutura!B36="","",IF(Estrutura!E36="","(vaga)",Estrutura!E36))</f>
        <v/>
      </c>
      <c r="C36" s="9">
        <f>IF(Estrutura!B36="","",Estrutura!F36)</f>
        <v/>
      </c>
    </row>
    <row r="37">
      <c r="A37" s="9">
        <f>IF(Estrutura!B37="","",REPT("      ",Estrutura!H37-1)&amp;IF(Estrutura!H37&gt;1,"└ ","")&amp;Estrutura!B37)</f>
        <v/>
      </c>
      <c r="B37" s="9">
        <f>IF(Estrutura!B37="","",IF(Estrutura!E37="","(vaga)",Estrutura!E37))</f>
        <v/>
      </c>
      <c r="C37" s="9">
        <f>IF(Estrutura!B37="","",Estrutura!F37)</f>
        <v/>
      </c>
    </row>
    <row r="38">
      <c r="A38" s="9">
        <f>IF(Estrutura!B38="","",REPT("      ",Estrutura!H38-1)&amp;IF(Estrutura!H38&gt;1,"└ ","")&amp;Estrutura!B38)</f>
        <v/>
      </c>
      <c r="B38" s="9">
        <f>IF(Estrutura!B38="","",IF(Estrutura!E38="","(vaga)",Estrutura!E38))</f>
        <v/>
      </c>
      <c r="C38" s="9">
        <f>IF(Estrutura!B38="","",Estrutura!F38)</f>
        <v/>
      </c>
    </row>
    <row r="39">
      <c r="A39" s="9">
        <f>IF(Estrutura!B39="","",REPT("      ",Estrutura!H39-1)&amp;IF(Estrutura!H39&gt;1,"└ ","")&amp;Estrutura!B39)</f>
        <v/>
      </c>
      <c r="B39" s="9">
        <f>IF(Estrutura!B39="","",IF(Estrutura!E39="","(vaga)",Estrutura!E39))</f>
        <v/>
      </c>
      <c r="C39" s="9">
        <f>IF(Estrutura!B39="","",Estrutura!F39)</f>
        <v/>
      </c>
    </row>
    <row r="40">
      <c r="A40" s="9">
        <f>IF(Estrutura!B40="","",REPT("      ",Estrutura!H40-1)&amp;IF(Estrutura!H40&gt;1,"└ ","")&amp;Estrutura!B40)</f>
        <v/>
      </c>
      <c r="B40" s="9">
        <f>IF(Estrutura!B40="","",IF(Estrutura!E40="","(vaga)",Estrutura!E40))</f>
        <v/>
      </c>
      <c r="C40" s="9">
        <f>IF(Estrutura!B40="","",Estrutura!F40)</f>
        <v/>
      </c>
    </row>
    <row r="41">
      <c r="A41" s="9">
        <f>IF(Estrutura!B41="","",REPT("      ",Estrutura!H41-1)&amp;IF(Estrutura!H41&gt;1,"└ ","")&amp;Estrutura!B41)</f>
        <v/>
      </c>
      <c r="B41" s="9">
        <f>IF(Estrutura!B41="","",IF(Estrutura!E41="","(vaga)",Estrutura!E41))</f>
        <v/>
      </c>
      <c r="C41" s="9">
        <f>IF(Estrutura!B41="","",Estrutura!F41)</f>
        <v/>
      </c>
    </row>
    <row r="42">
      <c r="A42" s="9">
        <f>IF(Estrutura!B42="","",REPT("      ",Estrutura!H42-1)&amp;IF(Estrutura!H42&gt;1,"└ ","")&amp;Estrutura!B42)</f>
        <v/>
      </c>
      <c r="B42" s="9">
        <f>IF(Estrutura!B42="","",IF(Estrutura!E42="","(vaga)",Estrutura!E42))</f>
        <v/>
      </c>
      <c r="C42" s="9">
        <f>IF(Estrutura!B42="","",Estrutura!F42)</f>
        <v/>
      </c>
    </row>
    <row r="43">
      <c r="A43" s="9">
        <f>IF(Estrutura!B43="","",REPT("      ",Estrutura!H43-1)&amp;IF(Estrutura!H43&gt;1,"└ ","")&amp;Estrutura!B43)</f>
        <v/>
      </c>
      <c r="B43" s="9">
        <f>IF(Estrutura!B43="","",IF(Estrutura!E43="","(vaga)",Estrutura!E43))</f>
        <v/>
      </c>
      <c r="C43" s="9">
        <f>IF(Estrutura!B43="","",Estrutura!F43)</f>
        <v/>
      </c>
    </row>
    <row r="44">
      <c r="A44" s="9">
        <f>IF(Estrutura!B44="","",REPT("      ",Estrutura!H44-1)&amp;IF(Estrutura!H44&gt;1,"└ ","")&amp;Estrutura!B44)</f>
        <v/>
      </c>
      <c r="B44" s="9">
        <f>IF(Estrutura!B44="","",IF(Estrutura!E44="","(vaga)",Estrutura!E44))</f>
        <v/>
      </c>
      <c r="C44" s="9">
        <f>IF(Estrutura!B44="","",Estrutura!F44)</f>
        <v/>
      </c>
    </row>
  </sheetData>
  <conditionalFormatting sqref="C5:C44">
    <cfRule type="expression" priority="1" dxfId="0">
      <formula>C5="Vaga aberta"</formula>
    </cfRule>
  </conditionalFormatting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11" customWidth="1" min="3" max="3"/>
    <col width="14" customWidth="1" min="4" max="4"/>
    <col width="16" customWidth="1" min="5" max="5"/>
  </cols>
  <sheetData>
    <row r="1" ht="28" customHeight="1">
      <c r="A1" s="1" t="inlineStr">
        <is>
          <t>Resumo por área</t>
        </is>
      </c>
      <c r="B1" s="2" t="n"/>
      <c r="C1" s="2" t="n"/>
      <c r="D1" s="2" t="n"/>
      <c r="E1" s="2" t="n"/>
    </row>
    <row r="2" ht="18" customHeight="1">
      <c r="A2" s="3" t="inlineStr">
        <is>
          <t>Raja Consultoria Estratégica · pessoas, vagas e custo · rajaconsultoria.com.br</t>
        </is>
      </c>
      <c r="B2" s="2" t="n"/>
      <c r="C2" s="2" t="n"/>
      <c r="D2" s="2" t="n"/>
      <c r="E2" s="2" t="n"/>
    </row>
    <row r="4" ht="30" customHeight="1">
      <c r="A4" s="12" t="inlineStr">
        <is>
          <t>Área</t>
        </is>
      </c>
      <c r="B4" s="12" t="inlineStr">
        <is>
          <t>Cargos</t>
        </is>
      </c>
      <c r="C4" s="12" t="inlineStr">
        <is>
          <t>Ocupados</t>
        </is>
      </c>
      <c r="D4" s="12" t="inlineStr">
        <is>
          <t>Vagas abertas</t>
        </is>
      </c>
      <c r="E4" s="12" t="inlineStr">
        <is>
          <t>Custo mensal</t>
        </is>
      </c>
    </row>
    <row r="5">
      <c r="A5" s="7" t="inlineStr">
        <is>
          <t>Diretoria</t>
        </is>
      </c>
      <c r="B5" s="14">
        <f>IF(A5="","",COUNTIF(Estrutura!$C$5:$C$44,A5))</f>
        <v/>
      </c>
      <c r="C5" s="14">
        <f>IF(A5="","",COUNTIFS(Estrutura!$C$5:$C$44,A5,Estrutura!$F$5:$F$44,"Ocupado"))</f>
        <v/>
      </c>
      <c r="D5" s="14">
        <f>IF(A5="","",COUNTIFS(Estrutura!$C$5:$C$44,A5,Estrutura!$F$5:$F$44,"Vaga aberta"))</f>
        <v/>
      </c>
      <c r="E5" s="15">
        <f>IF(A5="","",SUMIF(Estrutura!$C$5:$C$44,A5,Estrutura!$G$5:$G$44))</f>
        <v/>
      </c>
    </row>
    <row r="6">
      <c r="A6" s="7" t="inlineStr">
        <is>
          <t>Comercial</t>
        </is>
      </c>
      <c r="B6" s="14">
        <f>IF(A6="","",COUNTIF(Estrutura!$C$5:$C$44,A6))</f>
        <v/>
      </c>
      <c r="C6" s="14">
        <f>IF(A6="","",COUNTIFS(Estrutura!$C$5:$C$44,A6,Estrutura!$F$5:$F$44,"Ocupado"))</f>
        <v/>
      </c>
      <c r="D6" s="14">
        <f>IF(A6="","",COUNTIFS(Estrutura!$C$5:$C$44,A6,Estrutura!$F$5:$F$44,"Vaga aberta"))</f>
        <v/>
      </c>
      <c r="E6" s="15">
        <f>IF(A6="","",SUMIF(Estrutura!$C$5:$C$44,A6,Estrutura!$G$5:$G$44))</f>
        <v/>
      </c>
    </row>
    <row r="7">
      <c r="A7" s="7" t="inlineStr">
        <is>
          <t>Operações</t>
        </is>
      </c>
      <c r="B7" s="14">
        <f>IF(A7="","",COUNTIF(Estrutura!$C$5:$C$44,A7))</f>
        <v/>
      </c>
      <c r="C7" s="14">
        <f>IF(A7="","",COUNTIFS(Estrutura!$C$5:$C$44,A7,Estrutura!$F$5:$F$44,"Ocupado"))</f>
        <v/>
      </c>
      <c r="D7" s="14">
        <f>IF(A7="","",COUNTIFS(Estrutura!$C$5:$C$44,A7,Estrutura!$F$5:$F$44,"Vaga aberta"))</f>
        <v/>
      </c>
      <c r="E7" s="15">
        <f>IF(A7="","",SUMIF(Estrutura!$C$5:$C$44,A7,Estrutura!$G$5:$G$44))</f>
        <v/>
      </c>
    </row>
    <row r="8">
      <c r="A8" s="7" t="inlineStr">
        <is>
          <t>Financeiro</t>
        </is>
      </c>
      <c r="B8" s="14">
        <f>IF(A8="","",COUNTIF(Estrutura!$C$5:$C$44,A8))</f>
        <v/>
      </c>
      <c r="C8" s="14">
        <f>IF(A8="","",COUNTIFS(Estrutura!$C$5:$C$44,A8,Estrutura!$F$5:$F$44,"Ocupado"))</f>
        <v/>
      </c>
      <c r="D8" s="14">
        <f>IF(A8="","",COUNTIFS(Estrutura!$C$5:$C$44,A8,Estrutura!$F$5:$F$44,"Vaga aberta"))</f>
        <v/>
      </c>
      <c r="E8" s="15">
        <f>IF(A8="","",SUMIF(Estrutura!$C$5:$C$44,A8,Estrutura!$G$5:$G$44))</f>
        <v/>
      </c>
    </row>
    <row r="9">
      <c r="A9" s="7" t="inlineStr">
        <is>
          <t>Marketing</t>
        </is>
      </c>
      <c r="B9" s="14">
        <f>IF(A9="","",COUNTIF(Estrutura!$C$5:$C$44,A9))</f>
        <v/>
      </c>
      <c r="C9" s="14">
        <f>IF(A9="","",COUNTIFS(Estrutura!$C$5:$C$44,A9,Estrutura!$F$5:$F$44,"Ocupado"))</f>
        <v/>
      </c>
      <c r="D9" s="14">
        <f>IF(A9="","",COUNTIFS(Estrutura!$C$5:$C$44,A9,Estrutura!$F$5:$F$44,"Vaga aberta"))</f>
        <v/>
      </c>
      <c r="E9" s="15">
        <f>IF(A9="","",SUMIF(Estrutura!$C$5:$C$44,A9,Estrutura!$G$5:$G$44))</f>
        <v/>
      </c>
    </row>
    <row r="10">
      <c r="A10" s="7" t="inlineStr">
        <is>
          <t>Administrativo</t>
        </is>
      </c>
      <c r="B10" s="14">
        <f>IF(A10="","",COUNTIF(Estrutura!$C$5:$C$44,A10))</f>
        <v/>
      </c>
      <c r="C10" s="14">
        <f>IF(A10="","",COUNTIFS(Estrutura!$C$5:$C$44,A10,Estrutura!$F$5:$F$44,"Ocupado"))</f>
        <v/>
      </c>
      <c r="D10" s="14">
        <f>IF(A10="","",COUNTIFS(Estrutura!$C$5:$C$44,A10,Estrutura!$F$5:$F$44,"Vaga aberta"))</f>
        <v/>
      </c>
      <c r="E10" s="15">
        <f>IF(A10="","",SUMIF(Estrutura!$C$5:$C$44,A10,Estrutura!$G$5:$G$44))</f>
        <v/>
      </c>
    </row>
    <row r="11">
      <c r="A11" s="7" t="n"/>
      <c r="B11" s="14">
        <f>IF(A11="","",COUNTIF(Estrutura!$C$5:$C$44,A11))</f>
        <v/>
      </c>
      <c r="C11" s="14">
        <f>IF(A11="","",COUNTIFS(Estrutura!$C$5:$C$44,A11,Estrutura!$F$5:$F$44,"Ocupado"))</f>
        <v/>
      </c>
      <c r="D11" s="14">
        <f>IF(A11="","",COUNTIFS(Estrutura!$C$5:$C$44,A11,Estrutura!$F$5:$F$44,"Vaga aberta"))</f>
        <v/>
      </c>
      <c r="E11" s="15">
        <f>IF(A11="","",SUMIF(Estrutura!$C$5:$C$44,A11,Estrutura!$G$5:$G$44))</f>
        <v/>
      </c>
    </row>
    <row r="12">
      <c r="A12" s="7" t="n"/>
      <c r="B12" s="14">
        <f>IF(A12="","",COUNTIF(Estrutura!$C$5:$C$44,A12))</f>
        <v/>
      </c>
      <c r="C12" s="14">
        <f>IF(A12="","",COUNTIFS(Estrutura!$C$5:$C$44,A12,Estrutura!$F$5:$F$44,"Ocupado"))</f>
        <v/>
      </c>
      <c r="D12" s="14">
        <f>IF(A12="","",COUNTIFS(Estrutura!$C$5:$C$44,A12,Estrutura!$F$5:$F$44,"Vaga aberta"))</f>
        <v/>
      </c>
      <c r="E12" s="15">
        <f>IF(A12="","",SUMIF(Estrutura!$C$5:$C$44,A12,Estrutura!$G$5:$G$44))</f>
        <v/>
      </c>
    </row>
    <row r="13">
      <c r="A13" s="5" t="inlineStr">
        <is>
          <t>Total</t>
        </is>
      </c>
      <c r="B13" s="16">
        <f>SUM(B5:B12)</f>
        <v/>
      </c>
      <c r="C13" s="16">
        <f>SUM(C5:C12)</f>
        <v/>
      </c>
      <c r="D13" s="16">
        <f>SUM(D5:D12)</f>
        <v/>
      </c>
      <c r="E13" s="17">
        <f>SUM(E5:E12)</f>
        <v/>
      </c>
    </row>
  </sheetData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90" customWidth="1" min="2" max="2"/>
  </cols>
  <sheetData>
    <row r="1" ht="28" customHeight="1">
      <c r="A1" s="1" t="inlineStr">
        <is>
          <t>Descrição de Cargo</t>
        </is>
      </c>
      <c r="B1" s="2" t="n"/>
    </row>
    <row r="2" ht="18" customHeight="1">
      <c r="A2" s="3" t="inlineStr">
        <is>
          <t>Raja Consultoria Estratégica · exemplo preenchido · rajaconsultoria.com.br</t>
        </is>
      </c>
      <c r="B2" s="2" t="n"/>
    </row>
    <row r="4" ht="30" customHeight="1">
      <c r="A4" s="18" t="inlineStr">
        <is>
          <t>Cargo</t>
        </is>
      </c>
      <c r="B4" s="7" t="inlineStr">
        <is>
          <t>Coordenador(a) comercial</t>
        </is>
      </c>
    </row>
    <row r="5" ht="30" customHeight="1">
      <c r="A5" s="18" t="inlineStr">
        <is>
          <t>Área</t>
        </is>
      </c>
      <c r="B5" s="7" t="inlineStr">
        <is>
          <t>Comercial</t>
        </is>
      </c>
    </row>
    <row r="6" ht="30" customHeight="1">
      <c r="A6" s="18" t="inlineStr">
        <is>
          <t>Reporta a</t>
        </is>
      </c>
      <c r="B6" s="7" t="inlineStr">
        <is>
          <t>Diretor geral</t>
        </is>
      </c>
    </row>
    <row r="7" ht="30" customHeight="1">
      <c r="A7" s="18" t="inlineStr">
        <is>
          <t>Missão do cargo (1 frase)</t>
        </is>
      </c>
      <c r="B7" s="7" t="inlineStr">
        <is>
          <t>Garantir que a meta mensal de vendas seja batida com margem, sem depender do dono para fechar negócios.</t>
        </is>
      </c>
    </row>
    <row r="8" ht="30" customHeight="1">
      <c r="A8" s="18" t="inlineStr">
        <is>
          <t>Responsabilidade 1</t>
        </is>
      </c>
      <c r="B8" s="7" t="inlineStr">
        <is>
          <t>Conduzir a reunião semanal do time comercial com os números do funil</t>
        </is>
      </c>
    </row>
    <row r="9" ht="30" customHeight="1">
      <c r="A9" s="18" t="inlineStr">
        <is>
          <t>Responsabilidade 2</t>
        </is>
      </c>
      <c r="B9" s="7" t="inlineStr">
        <is>
          <t>Revisar propostas acima de R$ 15 mil antes do envio</t>
        </is>
      </c>
    </row>
    <row r="10" ht="30" customHeight="1">
      <c r="A10" s="18" t="inlineStr">
        <is>
          <t>Responsabilidade 3</t>
        </is>
      </c>
      <c r="B10" s="7" t="inlineStr">
        <is>
          <t>Manter o CRM atualizado e cobrar o registro da equipe</t>
        </is>
      </c>
    </row>
    <row r="11" ht="30" customHeight="1">
      <c r="A11" s="18" t="inlineStr">
        <is>
          <t>Responsabilidade 4</t>
        </is>
      </c>
      <c r="B11" s="7" t="inlineStr">
        <is>
          <t>Treinar vendedores novos no roteiro de venda em até 30 dias</t>
        </is>
      </c>
    </row>
    <row r="12" ht="30" customHeight="1">
      <c r="A12" s="18" t="inlineStr">
        <is>
          <t>Responsabilidade 5</t>
        </is>
      </c>
      <c r="B12" s="7" t="inlineStr">
        <is>
          <t>Negociar contratos com desconto de até 8% sem aprovação</t>
        </is>
      </c>
    </row>
    <row r="13" ht="30" customHeight="1">
      <c r="A13" s="18" t="inlineStr">
        <is>
          <t>Indicador 1 e meta</t>
        </is>
      </c>
      <c r="B13" s="7" t="inlineStr">
        <is>
          <t>Faturamento do time: R$ 80 mil/mês</t>
        </is>
      </c>
    </row>
    <row r="14" ht="30" customHeight="1">
      <c r="A14" s="18" t="inlineStr">
        <is>
          <t>Indicador 2 e meta</t>
        </is>
      </c>
      <c r="B14" s="7" t="inlineStr">
        <is>
          <t>Conversão de proposta em venda: 30%</t>
        </is>
      </c>
    </row>
    <row r="15" ht="30" customHeight="1">
      <c r="A15" s="18" t="inlineStr">
        <is>
          <t>Indicador 3 e meta</t>
        </is>
      </c>
      <c r="B15" s="7" t="inlineStr">
        <is>
          <t>Tempo de resposta a novos contatos: até 1 hora útil</t>
        </is>
      </c>
    </row>
    <row r="16" ht="30" customHeight="1">
      <c r="A16" s="18" t="inlineStr">
        <is>
          <t>Decisões que toma sozinho(a)</t>
        </is>
      </c>
      <c r="B16" s="7" t="inlineStr">
        <is>
          <t>Descontos até 8%, prazo de pagamento até 3x, distribuição de contatos entre vendedores</t>
        </is>
      </c>
    </row>
    <row r="17" ht="30" customHeight="1">
      <c r="A17" s="18" t="inlineStr">
        <is>
          <t>Competências técnicas</t>
        </is>
      </c>
      <c r="B17" s="7" t="inlineStr">
        <is>
          <t>Venda consultiva B2B, uso de CRM, leitura de funil e de margem</t>
        </is>
      </c>
    </row>
    <row r="18" ht="30" customHeight="1">
      <c r="A18" s="18" t="inlineStr">
        <is>
          <t>Competências comportamentais</t>
        </is>
      </c>
      <c r="B18" s="7" t="inlineStr">
        <is>
          <t>Organização, firmeza para cobrar a equipe, escuta ativa</t>
        </is>
      </c>
    </row>
    <row r="19" ht="30" customHeight="1">
      <c r="A19" s="18" t="inlineStr">
        <is>
          <t>Requisitos</t>
        </is>
      </c>
      <c r="B19" s="7" t="inlineStr">
        <is>
          <t>3 anos em vendas B2B, 1 ano liderando pessoas</t>
        </is>
      </c>
    </row>
    <row r="20" ht="30" customHeight="1">
      <c r="A20" s="18" t="inlineStr">
        <is>
          <t>Faixa salarial</t>
        </is>
      </c>
      <c r="B20" s="7" t="inlineStr">
        <is>
          <t>R$ 6.500 a R$ 8.500 + variável sobre meta</t>
        </is>
      </c>
    </row>
    <row r="21" ht="30" customHeight="1">
      <c r="A21" s="18" t="inlineStr">
        <is>
          <t>Jornada e modelo</t>
        </is>
      </c>
      <c r="B21" s="7" t="inlineStr">
        <is>
          <t>44h semanais, presencial em Curitiba</t>
        </is>
      </c>
    </row>
  </sheetData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90" customWidth="1" min="2" max="2"/>
  </cols>
  <sheetData>
    <row r="1" ht="28" customHeight="1">
      <c r="A1" s="1" t="inlineStr">
        <is>
          <t>Descrição de Cargo</t>
        </is>
      </c>
      <c r="B1" s="2" t="n"/>
    </row>
    <row r="2" ht="18" customHeight="1">
      <c r="A2" s="3" t="inlineStr">
        <is>
          <t>Raja Consultoria Estratégica · em branco para copiar · rajaconsultoria.com.br</t>
        </is>
      </c>
      <c r="B2" s="2" t="n"/>
    </row>
    <row r="4" ht="30" customHeight="1">
      <c r="A4" s="18" t="inlineStr">
        <is>
          <t>Cargo</t>
        </is>
      </c>
      <c r="B4" s="7" t="n"/>
    </row>
    <row r="5" ht="30" customHeight="1">
      <c r="A5" s="18" t="inlineStr">
        <is>
          <t>Área</t>
        </is>
      </c>
      <c r="B5" s="7" t="n"/>
    </row>
    <row r="6" ht="30" customHeight="1">
      <c r="A6" s="18" t="inlineStr">
        <is>
          <t>Reporta a</t>
        </is>
      </c>
      <c r="B6" s="7" t="n"/>
    </row>
    <row r="7" ht="30" customHeight="1">
      <c r="A7" s="18" t="inlineStr">
        <is>
          <t>Missão do cargo (1 frase)</t>
        </is>
      </c>
      <c r="B7" s="7" t="n"/>
    </row>
    <row r="8" ht="30" customHeight="1">
      <c r="A8" s="18" t="inlineStr">
        <is>
          <t>Responsabilidade 1</t>
        </is>
      </c>
      <c r="B8" s="7" t="n"/>
    </row>
    <row r="9" ht="30" customHeight="1">
      <c r="A9" s="18" t="inlineStr">
        <is>
          <t>Responsabilidade 2</t>
        </is>
      </c>
      <c r="B9" s="7" t="n"/>
    </row>
    <row r="10" ht="30" customHeight="1">
      <c r="A10" s="18" t="inlineStr">
        <is>
          <t>Responsabilidade 3</t>
        </is>
      </c>
      <c r="B10" s="7" t="n"/>
    </row>
    <row r="11" ht="30" customHeight="1">
      <c r="A11" s="18" t="inlineStr">
        <is>
          <t>Responsabilidade 4</t>
        </is>
      </c>
      <c r="B11" s="7" t="n"/>
    </row>
    <row r="12" ht="30" customHeight="1">
      <c r="A12" s="18" t="inlineStr">
        <is>
          <t>Responsabilidade 5</t>
        </is>
      </c>
      <c r="B12" s="7" t="n"/>
    </row>
    <row r="13" ht="30" customHeight="1">
      <c r="A13" s="18" t="inlineStr">
        <is>
          <t>Indicador 1 e meta</t>
        </is>
      </c>
      <c r="B13" s="7" t="n"/>
    </row>
    <row r="14" ht="30" customHeight="1">
      <c r="A14" s="18" t="inlineStr">
        <is>
          <t>Indicador 2 e meta</t>
        </is>
      </c>
      <c r="B14" s="7" t="n"/>
    </row>
    <row r="15" ht="30" customHeight="1">
      <c r="A15" s="18" t="inlineStr">
        <is>
          <t>Indicador 3 e meta</t>
        </is>
      </c>
      <c r="B15" s="7" t="n"/>
    </row>
    <row r="16" ht="30" customHeight="1">
      <c r="A16" s="18" t="inlineStr">
        <is>
          <t>Decisões que toma sozinho(a)</t>
        </is>
      </c>
      <c r="B16" s="7" t="n"/>
    </row>
    <row r="17" ht="30" customHeight="1">
      <c r="A17" s="18" t="inlineStr">
        <is>
          <t>Competências técnicas</t>
        </is>
      </c>
      <c r="B17" s="7" t="n"/>
    </row>
    <row r="18" ht="30" customHeight="1">
      <c r="A18" s="18" t="inlineStr">
        <is>
          <t>Competências comportamentais</t>
        </is>
      </c>
      <c r="B18" s="7" t="n"/>
    </row>
    <row r="19" ht="30" customHeight="1">
      <c r="A19" s="18" t="inlineStr">
        <is>
          <t>Requisitos</t>
        </is>
      </c>
      <c r="B19" s="7" t="n"/>
    </row>
    <row r="20" ht="30" customHeight="1">
      <c r="A20" s="18" t="inlineStr">
        <is>
          <t>Faixa salarial</t>
        </is>
      </c>
      <c r="B20" s="7" t="n"/>
    </row>
    <row r="21" ht="30" customHeight="1">
      <c r="A21" s="18" t="inlineStr">
        <is>
          <t>Jornada e modelo</t>
        </is>
      </c>
      <c r="B21" s="7" t="n"/>
    </row>
  </sheetData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4" customWidth="1" min="8" max="8"/>
  </cols>
  <sheetData>
    <row r="1" ht="28" customHeight="1">
      <c r="A1" s="1" t="inlineStr">
        <is>
          <t>Matriz RACI</t>
        </is>
      </c>
      <c r="B1" s="2" t="n"/>
      <c r="C1" s="2" t="n"/>
      <c r="D1" s="2" t="n"/>
      <c r="E1" s="2" t="n"/>
      <c r="F1" s="2" t="n"/>
      <c r="G1" s="2" t="n"/>
      <c r="H1" s="2" t="n"/>
    </row>
    <row r="2" ht="18" customHeight="1">
      <c r="A2" s="3" t="inlineStr">
        <is>
          <t>Raja Consultoria Estratégica · R executa · A responde · C é consultado · I é informado · rajaconsultoria.com.br</t>
        </is>
      </c>
      <c r="B2" s="2" t="n"/>
      <c r="C2" s="2" t="n"/>
      <c r="D2" s="2" t="n"/>
      <c r="E2" s="2" t="n"/>
      <c r="F2" s="2" t="n"/>
      <c r="G2" s="2" t="n"/>
      <c r="H2" s="2" t="n"/>
    </row>
    <row r="4" ht="30" customHeight="1">
      <c r="A4" s="12" t="inlineStr">
        <is>
          <t>Atividade</t>
        </is>
      </c>
      <c r="B4" s="19" t="inlineStr">
        <is>
          <t>Diretor geral</t>
        </is>
      </c>
      <c r="C4" s="19" t="inlineStr">
        <is>
          <t>Coord. comercial</t>
        </is>
      </c>
      <c r="D4" s="19" t="inlineStr">
        <is>
          <t>Coord. operações</t>
        </is>
      </c>
      <c r="E4" s="19" t="inlineStr">
        <is>
          <t>Financeiro</t>
        </is>
      </c>
      <c r="F4" s="19" t="inlineStr"/>
      <c r="G4" s="19" t="inlineStr"/>
      <c r="H4" s="12" t="inlineStr">
        <is>
          <t>Checagem</t>
        </is>
      </c>
    </row>
    <row r="5">
      <c r="A5" s="7" t="inlineStr">
        <is>
          <t>Aprovar desconto acima de 8%</t>
        </is>
      </c>
      <c r="B5" s="20" t="inlineStr">
        <is>
          <t>A</t>
        </is>
      </c>
      <c r="C5" s="20" t="inlineStr">
        <is>
          <t>R</t>
        </is>
      </c>
      <c r="D5" s="20" t="n"/>
      <c r="E5" s="20" t="inlineStr">
        <is>
          <t>I</t>
        </is>
      </c>
      <c r="F5" s="20" t="n"/>
      <c r="G5" s="20" t="n"/>
      <c r="H5" s="9">
        <f>IF(A5="","",IF(COUNTIF(B5:G5,"A")=1,"OK",IF(COUNTIF(B5:G5,"A")=0,"Falta o A","Mais de um A")))</f>
        <v/>
      </c>
    </row>
    <row r="6">
      <c r="A6" s="7" t="inlineStr">
        <is>
          <t>Emitir nota fiscal</t>
        </is>
      </c>
      <c r="B6" s="20" t="n"/>
      <c r="C6" s="20" t="inlineStr">
        <is>
          <t>I</t>
        </is>
      </c>
      <c r="D6" s="20" t="inlineStr">
        <is>
          <t>C</t>
        </is>
      </c>
      <c r="E6" s="20" t="inlineStr">
        <is>
          <t>A</t>
        </is>
      </c>
      <c r="F6" s="20" t="n"/>
      <c r="G6" s="20" t="n"/>
      <c r="H6" s="9">
        <f>IF(A6="","",IF(COUNTIF(B6:G6,"A")=1,"OK",IF(COUNTIF(B6:G6,"A")=0,"Falta o A","Mais de um A")))</f>
        <v/>
      </c>
    </row>
    <row r="7">
      <c r="A7" s="7" t="inlineStr">
        <is>
          <t>Contratar vendedor</t>
        </is>
      </c>
      <c r="B7" s="20" t="inlineStr">
        <is>
          <t>A</t>
        </is>
      </c>
      <c r="C7" s="20" t="inlineStr">
        <is>
          <t>R</t>
        </is>
      </c>
      <c r="D7" s="20" t="n"/>
      <c r="E7" s="20" t="inlineStr">
        <is>
          <t>C</t>
        </is>
      </c>
      <c r="F7" s="20" t="n"/>
      <c r="G7" s="20" t="n"/>
      <c r="H7" s="9">
        <f>IF(A7="","",IF(COUNTIF(B7:G7,"A")=1,"OK",IF(COUNTIF(B7:G7,"A")=0,"Falta o A","Mais de um A")))</f>
        <v/>
      </c>
    </row>
    <row r="8">
      <c r="A8" s="7" t="n"/>
      <c r="B8" s="20" t="n"/>
      <c r="C8" s="20" t="n"/>
      <c r="D8" s="20" t="n"/>
      <c r="E8" s="20" t="n"/>
      <c r="F8" s="20" t="n"/>
      <c r="G8" s="20" t="n"/>
      <c r="H8" s="9">
        <f>IF(A8="","",IF(COUNTIF(B8:G8,"A")=1,"OK",IF(COUNTIF(B8:G8,"A")=0,"Falta o A","Mais de um A")))</f>
        <v/>
      </c>
    </row>
    <row r="9">
      <c r="A9" s="7" t="n"/>
      <c r="B9" s="20" t="n"/>
      <c r="C9" s="20" t="n"/>
      <c r="D9" s="20" t="n"/>
      <c r="E9" s="20" t="n"/>
      <c r="F9" s="20" t="n"/>
      <c r="G9" s="20" t="n"/>
      <c r="H9" s="9">
        <f>IF(A9="","",IF(COUNTIF(B9:G9,"A")=1,"OK",IF(COUNTIF(B9:G9,"A")=0,"Falta o A","Mais de um A")))</f>
        <v/>
      </c>
    </row>
    <row r="10">
      <c r="A10" s="7" t="n"/>
      <c r="B10" s="20" t="n"/>
      <c r="C10" s="20" t="n"/>
      <c r="D10" s="20" t="n"/>
      <c r="E10" s="20" t="n"/>
      <c r="F10" s="20" t="n"/>
      <c r="G10" s="20" t="n"/>
      <c r="H10" s="9">
        <f>IF(A10="","",IF(COUNTIF(B10:G10,"A")=1,"OK",IF(COUNTIF(B10:G10,"A")=0,"Falta o A","Mais de um A")))</f>
        <v/>
      </c>
    </row>
    <row r="11">
      <c r="A11" s="7" t="n"/>
      <c r="B11" s="20" t="n"/>
      <c r="C11" s="20" t="n"/>
      <c r="D11" s="20" t="n"/>
      <c r="E11" s="20" t="n"/>
      <c r="F11" s="20" t="n"/>
      <c r="G11" s="20" t="n"/>
      <c r="H11" s="9">
        <f>IF(A11="","",IF(COUNTIF(B11:G11,"A")=1,"OK",IF(COUNTIF(B11:G11,"A")=0,"Falta o A","Mais de um A")))</f>
        <v/>
      </c>
    </row>
    <row r="12">
      <c r="A12" s="7" t="n"/>
      <c r="B12" s="20" t="n"/>
      <c r="C12" s="20" t="n"/>
      <c r="D12" s="20" t="n"/>
      <c r="E12" s="20" t="n"/>
      <c r="F12" s="20" t="n"/>
      <c r="G12" s="20" t="n"/>
      <c r="H12" s="9">
        <f>IF(A12="","",IF(COUNTIF(B12:G12,"A")=1,"OK",IF(COUNTIF(B12:G12,"A")=0,"Falta o A","Mais de um A")))</f>
        <v/>
      </c>
    </row>
    <row r="13">
      <c r="A13" s="7" t="n"/>
      <c r="B13" s="20" t="n"/>
      <c r="C13" s="20" t="n"/>
      <c r="D13" s="20" t="n"/>
      <c r="E13" s="20" t="n"/>
      <c r="F13" s="20" t="n"/>
      <c r="G13" s="20" t="n"/>
      <c r="H13" s="9">
        <f>IF(A13="","",IF(COUNTIF(B13:G13,"A")=1,"OK",IF(COUNTIF(B13:G13,"A")=0,"Falta o A","Mais de um A")))</f>
        <v/>
      </c>
    </row>
    <row r="14">
      <c r="A14" s="7" t="n"/>
      <c r="B14" s="20" t="n"/>
      <c r="C14" s="20" t="n"/>
      <c r="D14" s="20" t="n"/>
      <c r="E14" s="20" t="n"/>
      <c r="F14" s="20" t="n"/>
      <c r="G14" s="20" t="n"/>
      <c r="H14" s="9">
        <f>IF(A14="","",IF(COUNTIF(B14:G14,"A")=1,"OK",IF(COUNTIF(B14:G14,"A")=0,"Falta o A","Mais de um A")))</f>
        <v/>
      </c>
    </row>
    <row r="15">
      <c r="A15" s="7" t="n"/>
      <c r="B15" s="20" t="n"/>
      <c r="C15" s="20" t="n"/>
      <c r="D15" s="20" t="n"/>
      <c r="E15" s="20" t="n"/>
      <c r="F15" s="20" t="n"/>
      <c r="G15" s="20" t="n"/>
      <c r="H15" s="9">
        <f>IF(A15="","",IF(COUNTIF(B15:G15,"A")=1,"OK",IF(COUNTIF(B15:G15,"A")=0,"Falta o A","Mais de um A")))</f>
        <v/>
      </c>
    </row>
    <row r="16">
      <c r="A16" s="7" t="n"/>
      <c r="B16" s="20" t="n"/>
      <c r="C16" s="20" t="n"/>
      <c r="D16" s="20" t="n"/>
      <c r="E16" s="20" t="n"/>
      <c r="F16" s="20" t="n"/>
      <c r="G16" s="20" t="n"/>
      <c r="H16" s="9">
        <f>IF(A16="","",IF(COUNTIF(B16:G16,"A")=1,"OK",IF(COUNTIF(B16:G16,"A")=0,"Falta o A","Mais de um A")))</f>
        <v/>
      </c>
    </row>
    <row r="17">
      <c r="A17" s="7" t="n"/>
      <c r="B17" s="20" t="n"/>
      <c r="C17" s="20" t="n"/>
      <c r="D17" s="20" t="n"/>
      <c r="E17" s="20" t="n"/>
      <c r="F17" s="20" t="n"/>
      <c r="G17" s="20" t="n"/>
      <c r="H17" s="9">
        <f>IF(A17="","",IF(COUNTIF(B17:G17,"A")=1,"OK",IF(COUNTIF(B17:G17,"A")=0,"Falta o A","Mais de um A")))</f>
        <v/>
      </c>
    </row>
    <row r="18">
      <c r="A18" s="7" t="n"/>
      <c r="B18" s="20" t="n"/>
      <c r="C18" s="20" t="n"/>
      <c r="D18" s="20" t="n"/>
      <c r="E18" s="20" t="n"/>
      <c r="F18" s="20" t="n"/>
      <c r="G18" s="20" t="n"/>
      <c r="H18" s="9">
        <f>IF(A18="","",IF(COUNTIF(B18:G18,"A")=1,"OK",IF(COUNTIF(B18:G18,"A")=0,"Falta o A","Mais de um A")))</f>
        <v/>
      </c>
    </row>
    <row r="19">
      <c r="A19" s="7" t="n"/>
      <c r="B19" s="20" t="n"/>
      <c r="C19" s="20" t="n"/>
      <c r="D19" s="20" t="n"/>
      <c r="E19" s="20" t="n"/>
      <c r="F19" s="20" t="n"/>
      <c r="G19" s="20" t="n"/>
      <c r="H19" s="9">
        <f>IF(A19="","",IF(COUNTIF(B19:G19,"A")=1,"OK",IF(COUNTIF(B19:G19,"A")=0,"Falta o A","Mais de um A")))</f>
        <v/>
      </c>
    </row>
    <row r="20">
      <c r="A20" s="7" t="n"/>
      <c r="B20" s="20" t="n"/>
      <c r="C20" s="20" t="n"/>
      <c r="D20" s="20" t="n"/>
      <c r="E20" s="20" t="n"/>
      <c r="F20" s="20" t="n"/>
      <c r="G20" s="20" t="n"/>
      <c r="H20" s="9">
        <f>IF(A20="","",IF(COUNTIF(B20:G20,"A")=1,"OK",IF(COUNTIF(B20:G20,"A")=0,"Falta o A","Mais de um A")))</f>
        <v/>
      </c>
    </row>
    <row r="21">
      <c r="A21" s="7" t="n"/>
      <c r="B21" s="20" t="n"/>
      <c r="C21" s="20" t="n"/>
      <c r="D21" s="20" t="n"/>
      <c r="E21" s="20" t="n"/>
      <c r="F21" s="20" t="n"/>
      <c r="G21" s="20" t="n"/>
      <c r="H21" s="9">
        <f>IF(A21="","",IF(COUNTIF(B21:G21,"A")=1,"OK",IF(COUNTIF(B21:G21,"A")=0,"Falta o A","Mais de um A")))</f>
        <v/>
      </c>
    </row>
    <row r="22">
      <c r="A22" s="7" t="n"/>
      <c r="B22" s="20" t="n"/>
      <c r="C22" s="20" t="n"/>
      <c r="D22" s="20" t="n"/>
      <c r="E22" s="20" t="n"/>
      <c r="F22" s="20" t="n"/>
      <c r="G22" s="20" t="n"/>
      <c r="H22" s="9">
        <f>IF(A22="","",IF(COUNTIF(B22:G22,"A")=1,"OK",IF(COUNTIF(B22:G22,"A")=0,"Falta o A","Mais de um A")))</f>
        <v/>
      </c>
    </row>
    <row r="23">
      <c r="A23" s="7" t="n"/>
      <c r="B23" s="20" t="n"/>
      <c r="C23" s="20" t="n"/>
      <c r="D23" s="20" t="n"/>
      <c r="E23" s="20" t="n"/>
      <c r="F23" s="20" t="n"/>
      <c r="G23" s="20" t="n"/>
      <c r="H23" s="9">
        <f>IF(A23="","",IF(COUNTIF(B23:G23,"A")=1,"OK",IF(COUNTIF(B23:G23,"A")=0,"Falta o A","Mais de um A")))</f>
        <v/>
      </c>
    </row>
    <row r="24">
      <c r="A24" s="7" t="n"/>
      <c r="B24" s="20" t="n"/>
      <c r="C24" s="20" t="n"/>
      <c r="D24" s="20" t="n"/>
      <c r="E24" s="20" t="n"/>
      <c r="F24" s="20" t="n"/>
      <c r="G24" s="20" t="n"/>
      <c r="H24" s="9">
        <f>IF(A24="","",IF(COUNTIF(B24:G24,"A")=1,"OK",IF(COUNTIF(B24:G24,"A")=0,"Falta o A","Mais de um A")))</f>
        <v/>
      </c>
    </row>
  </sheetData>
  <conditionalFormatting sqref="H5:H24">
    <cfRule type="expression" priority="1" dxfId="1">
      <formula>AND(H5&lt;&gt;"",H5&lt;&gt;"OK")</formula>
    </cfRule>
  </conditionalFormatting>
  <dataValidations count="1">
    <dataValidation sqref="B5:G24" showDropDown="0" showInputMessage="0" showErrorMessage="0" allowBlank="1" error="Escolha uma opção da lista." type="list">
      <formula1>"R,A,C,I"</formula1>
    </dataValidation>
  </dataValidations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Raja Consultoria Estratégica</dc:creator>
  <dc:title>Organograma e Descricao de Cargos</dc:title>
  <dcterms:created xsi:type="dcterms:W3CDTF">2026-09-27T22:03:20Z</dcterms:created>
  <dcterms:modified xsi:type="dcterms:W3CDTF">2026-09-27T22:03:20Z</dcterms:modified>
</cp:coreProperties>
</file>